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470" tabRatio="909" activeTab="19"/>
  </bookViews>
  <sheets>
    <sheet name="Instructions" sheetId="1" r:id="rId1"/>
    <sheet name="Biennial SQSP Overview" sheetId="2" r:id="rId2"/>
    <sheet name="Alternate Year Overview" sheetId="3" state="hidden" r:id="rId3"/>
    <sheet name="FirstPayPromptness" sheetId="4" state="hidden" r:id="rId4"/>
    <sheet name="NonMon Timeliness" sheetId="5" r:id="rId5"/>
    <sheet name="NonMon Quality" sheetId="6" state="hidden" r:id="rId6"/>
    <sheet name="LAA" sheetId="7" state="hidden" r:id="rId7"/>
    <sheet name="LAA Quality" sheetId="8" state="hidden" r:id="rId8"/>
    <sheet name="HAA" sheetId="9" r:id="rId9"/>
    <sheet name="NewEmpStatDetTimeLapse" sheetId="10" state="hidden" r:id="rId10"/>
    <sheet name="Tax Quality " sheetId="11" state="hidden" r:id="rId11"/>
    <sheet name="Eff Aud Meas" sheetId="12" state="hidden" r:id="rId12"/>
    <sheet name="Imp Paymt" sheetId="13" r:id="rId13"/>
    <sheet name="DV Benefits " sheetId="14" r:id="rId14"/>
    <sheet name="Detection of OPs" sheetId="15" r:id="rId15"/>
    <sheet name="OP Recovery Meas" sheetId="16" state="hidden" r:id="rId16"/>
    <sheet name="DV Tax " sheetId="17" r:id="rId17"/>
    <sheet name="BAM" sheetId="18" r:id="rId18"/>
    <sheet name="Facilitate Reemployment" sheetId="19" state="hidden" r:id="rId19"/>
    <sheet name="IntegrityActionPlan" sheetId="20" r:id="rId20"/>
    <sheet name="Narratives" sheetId="21" state="hidden" r:id="rId21"/>
    <sheet name="New CAP Form" sheetId="22" state="hidden" r:id="rId22"/>
    <sheet name="tables" sheetId="23" state="hidden" r:id="rId23"/>
    <sheet name="Sheet1" sheetId="24" state="hidden" r:id="rId24"/>
    <sheet name="Sheet2" sheetId="25" state="hidden" r:id="rId25"/>
    <sheet name="Sheet3" sheetId="26" state="hidden" r:id="rId26"/>
    <sheet name="Sheet4" sheetId="27" state="hidden" r:id="rId27"/>
  </sheets>
  <externalReferences>
    <externalReference r:id="rId30"/>
    <externalReference r:id="rId31"/>
    <externalReference r:id="rId32"/>
    <externalReference r:id="rId33"/>
  </externalReferences>
  <definedNames>
    <definedName name="Completion_Date" localSheetId="2">#REF!</definedName>
    <definedName name="Completion_Date" localSheetId="17">#REF!</definedName>
    <definedName name="Completion_Date" localSheetId="1">#REF!</definedName>
    <definedName name="Completion_Date" localSheetId="13">#REF!</definedName>
    <definedName name="Completion_Date" localSheetId="16">#REF!</definedName>
    <definedName name="Completion_Date" localSheetId="3">#REF!</definedName>
    <definedName name="Completion_Date" localSheetId="6">#REF!</definedName>
    <definedName name="Completion_Date" localSheetId="20">#REF!</definedName>
    <definedName name="Completion_Date" localSheetId="21">#REF!</definedName>
    <definedName name="Completion_Date" localSheetId="9">#REF!</definedName>
    <definedName name="Completion_Date">#REF!</definedName>
    <definedName name="completiondate" localSheetId="2">'[1]tables'!$A$5:$A$13</definedName>
    <definedName name="completiondate" localSheetId="17">'[2]tables'!$A$5:$A$13</definedName>
    <definedName name="completiondate" localSheetId="1">'[1]tables'!$A$5:$A$13</definedName>
    <definedName name="completiondate" localSheetId="13">'[3]tables'!$A$5:$A$13</definedName>
    <definedName name="completiondate" localSheetId="16">'[3]tables'!$A$5:$A$13</definedName>
    <definedName name="completiondate" localSheetId="11">'[4]tables'!$A$5:$A$13</definedName>
    <definedName name="completiondate" localSheetId="3">'[2]tables'!$A$5:$A$13</definedName>
    <definedName name="completiondate" localSheetId="6">'[2]tables'!$A$5:$A$13</definedName>
    <definedName name="completiondate" localSheetId="20">'[2]tables'!$A$5:$A$13</definedName>
    <definedName name="completiondate" localSheetId="21">'[2]tables'!$A$5:$A$13</definedName>
    <definedName name="completiondate" localSheetId="9">'[4]tables'!$A$5:$A$13</definedName>
    <definedName name="completiondate" localSheetId="10">'[4]tables'!$A$5:$A$13</definedName>
    <definedName name="completiondate">'tables'!$A$5:$A$22</definedName>
    <definedName name="dfsg" localSheetId="2">#REF!</definedName>
    <definedName name="dfsg" localSheetId="13">#REF!</definedName>
    <definedName name="dfsg" localSheetId="16">#REF!</definedName>
    <definedName name="dfsg" localSheetId="20">#REF!</definedName>
    <definedName name="dfsg" localSheetId="21">#REF!</definedName>
    <definedName name="dfsg">#REF!</definedName>
    <definedName name="_xlnm.Print_Area" localSheetId="9">'NewEmpStatDetTimeLapse'!$A$1:$M$154</definedName>
  </definedNames>
  <calcPr fullCalcOnLoad="1"/>
</workbook>
</file>

<file path=xl/sharedStrings.xml><?xml version="1.0" encoding="utf-8"?>
<sst xmlns="http://schemas.openxmlformats.org/spreadsheetml/2006/main" count="1618" uniqueCount="455">
  <si>
    <t>Detection of Overpayments</t>
  </si>
  <si>
    <t>Performance Measures</t>
  </si>
  <si>
    <t>Target</t>
  </si>
  <si>
    <t>Actual</t>
  </si>
  <si>
    <t>Milestones</t>
  </si>
  <si>
    <t>Completion Date</t>
  </si>
  <si>
    <t>The Summary must provide:</t>
  </si>
  <si>
    <t>D. A brief description of plans for monitoring and assessing accomplishment of planned actions and for controlling quality after achieving performance goals.</t>
  </si>
  <si>
    <t>CompletionDate</t>
  </si>
  <si>
    <t>Guidelines for Recording Performance Levels in SQSP</t>
  </si>
  <si>
    <t>Core Measures &amp; Secretary Standards</t>
  </si>
  <si>
    <t>Nonmonetary Determination Time Lapse</t>
  </si>
  <si>
    <t>Nonmonetary Determination Quality- Nonseparations</t>
  </si>
  <si>
    <t>Nonmonetary Determination Quality- Separations</t>
  </si>
  <si>
    <t>UI Overpayment Recovery Measure</t>
  </si>
  <si>
    <t>Average Age of Pending Lower Authority Appeals</t>
  </si>
  <si>
    <t>Lower Authority Appeals Quality</t>
  </si>
  <si>
    <t>New Employer Status determinations Time Lapse</t>
  </si>
  <si>
    <t>Tax Quality</t>
  </si>
  <si>
    <t>Effective Audit Measure</t>
  </si>
  <si>
    <t>Facilitate Reemployment</t>
  </si>
  <si>
    <t>UI Integrity Measure- BYE</t>
  </si>
  <si>
    <t>Improper Payments Measure</t>
  </si>
  <si>
    <t>First Payment Promptness- all 1st payments within 14/21 days</t>
  </si>
  <si>
    <t>First Payment Promptness- % of Intrastate 1st Payments within 14/21 days</t>
  </si>
  <si>
    <t>First Payment Promptness- % of Interstate 1st Payments within 14/21 days</t>
  </si>
  <si>
    <t>First Payment Promptness- % of Interstate 1st Payments within 35 days</t>
  </si>
  <si>
    <t>First Payment Promptness- % of Intrastate 1st Payments within 35 days</t>
  </si>
  <si>
    <t>Corrective Action Plan Summary:</t>
  </si>
  <si>
    <t>Performance Measure</t>
  </si>
  <si>
    <t>Root Cause #1:</t>
  </si>
  <si>
    <t>Root Cause #2:</t>
  </si>
  <si>
    <t>Root Cause #3:</t>
  </si>
  <si>
    <t>Summary: (Provide a summary of the plan that the state has designed.  The summary should include outreach efforts planned by the agency to inform all UI and workforce staff, and employers of the strategic plan to ensure everyone understands the importance of maintaining program integrity.)</t>
  </si>
  <si>
    <t>Strategies</t>
  </si>
  <si>
    <t>Actions</t>
  </si>
  <si>
    <t>Targets and Milestones</t>
  </si>
  <si>
    <t>Resources</t>
  </si>
  <si>
    <t>Additional:</t>
  </si>
  <si>
    <t>SQSP Corrective Action Plan (CAP) Excel Workbook</t>
  </si>
  <si>
    <t>Reporting Format Instructions</t>
  </si>
  <si>
    <t>Corrective Action Plan Summary</t>
  </si>
  <si>
    <t>ALP</t>
  </si>
  <si>
    <r>
      <rPr>
        <b/>
        <sz val="11"/>
        <color indexed="10"/>
        <rFont val="Calibri"/>
        <family val="2"/>
      </rPr>
      <t>NOTE</t>
    </r>
    <r>
      <rPr>
        <sz val="11"/>
        <color indexed="8"/>
        <rFont val="Calibri"/>
        <family val="2"/>
      </rPr>
      <t>: Enter an "</t>
    </r>
    <r>
      <rPr>
        <b/>
        <sz val="11"/>
        <color indexed="8"/>
        <rFont val="Calibri"/>
        <family val="2"/>
      </rPr>
      <t>X</t>
    </r>
    <r>
      <rPr>
        <sz val="11"/>
        <color indexed="8"/>
        <rFont val="Calibri"/>
        <family val="2"/>
      </rPr>
      <t>" in the box to the right if the desired improvements will not be accomplished by the end of the current fiscal years (the two consecutive fiscal years for which the plan is in effect).  Summarize, below, the major actions remaining to be taken in subsequent fiscal years and include a projected completion date as to when the performance goal will be achieved.</t>
    </r>
  </si>
  <si>
    <t>The same tax function cannot fail for 3 consecutive years</t>
  </si>
  <si>
    <t>Tax Quality (Part B)</t>
  </si>
  <si>
    <t xml:space="preserve">Benefits Data Validation </t>
  </si>
  <si>
    <t xml:space="preserve"> UI Integrity Action Plan (IAP)</t>
  </si>
  <si>
    <r>
      <t xml:space="preserve">Accountable Agency Official(s):  </t>
    </r>
  </si>
  <si>
    <t>(Enter the name and title of the staff person who is accountable for reducing UI improper payments.)</t>
  </si>
  <si>
    <t>Targets &amp; Milestones</t>
  </si>
  <si>
    <t>Federal Fiscal Year</t>
  </si>
  <si>
    <r>
      <t>State</t>
    </r>
  </si>
  <si>
    <t>1.</t>
  </si>
  <si>
    <t>2.</t>
  </si>
  <si>
    <t>3.</t>
  </si>
  <si>
    <t>4.</t>
  </si>
  <si>
    <t>5.</t>
  </si>
  <si>
    <t>7.</t>
  </si>
  <si>
    <t>Enter an X in the appropriate box if the desired performance improvements will not be accomplished by the end of the fiscal year for which the plan is in effect.</t>
  </si>
  <si>
    <t xml:space="preserve">ETA Regions will provide technical assistance to states in developing the biennial SQSP in the Excel format.  </t>
  </si>
  <si>
    <t>8.</t>
  </si>
  <si>
    <t>9.</t>
  </si>
  <si>
    <t>10.</t>
  </si>
  <si>
    <t>11.</t>
  </si>
  <si>
    <t>12.</t>
  </si>
  <si>
    <t>The purpose of the “Target Performance Levels” (PPLs) is for states to reflect the performance milestones they anticipate will result from the completion of the planned corrective action plan (CAP) and milestone activities.  For SQSP purposes, these guidelines –</t>
  </si>
  <si>
    <t>Similar Performance Measures have been grouped together so that only one CAP will be required for these measures.  ie: (First Payment Timeliness Measures, Lower Authority Appeals Promptness Measures)</t>
  </si>
  <si>
    <t xml:space="preserve">Each tab has been divided into the following three sections: </t>
  </si>
  <si>
    <t>B.   Corrective Action Plan Summary</t>
  </si>
  <si>
    <t>This Excel workbook will be used by states for developing their biennial SQSP submission and for reporting updates to the specific milestones and performance each quarter.  The intent is to capture the state’s cumulative performance data for each deficient measure in one document.</t>
  </si>
  <si>
    <t>C.   Milestones</t>
  </si>
  <si>
    <r>
      <rPr>
        <b/>
        <sz val="12"/>
        <color indexed="8"/>
        <rFont val="Calibri"/>
        <family val="2"/>
      </rPr>
      <t>Instructions for the following section</t>
    </r>
    <r>
      <rPr>
        <sz val="12"/>
        <color indexed="8"/>
        <rFont val="Calibri"/>
        <family val="2"/>
      </rPr>
      <t>:  In each individual section below, enter a Root Cause, from above, and the top three focused Strategies that will be employed to correct or reduce this cause of overpayments.  An additional line is available in each section to include other significant strategies that target the root cause.</t>
    </r>
  </si>
  <si>
    <t>B. Provide a description of your "Plan-Do-Check-Act" corrective action plan which will be undertaken to achieve the acceptable level of performance.  Examples of major actions and activities; aka, Milestones, include IT requirements, business process analysis, training, implementing process improvements, measuring effectiveness, etc.   Please include a description of these actions/activities in each stage of your "Plan-Do-Check-Act" corrective action plan.</t>
  </si>
  <si>
    <t>State's Target/Actual
Performance</t>
  </si>
  <si>
    <t>C. If a plan was in place the previous year, an explanation of why the actions contained in that plan were not successful in improving performance; and, an explanation of why the actions now specified will be more successful.</t>
  </si>
  <si>
    <t>Submitted &amp; Passing</t>
  </si>
  <si>
    <t>Data Validation Benefits - All Submitted and Passing</t>
  </si>
  <si>
    <t xml:space="preserve">The Excel workbook has an embedded hyperlink to assist states in reporting their target and actual performance level.  </t>
  </si>
  <si>
    <t>States should complete each tab in this SQSP CAP Workbook for each measure listed by program area.  The workbook is state-specific and includes individual worksheets with the measures that resulted in a required CAP.  Each state will receive only the number of worksheets necessary to complete their required CAPS and Integrity Action Plan (IAP).  States should work in partnership with their ETA Regional Office if assistance or training on this new submission method is needed.</t>
  </si>
  <si>
    <t>A.   Measure/Program Area and Performance Level</t>
  </si>
  <si>
    <t>Measure/Program Area and Performance Level</t>
  </si>
  <si>
    <t>States must list specific milestones (key correction action or improvement activtiies) and the completion date for each milestone in the space provided.  Milestones must be established for each element of the state's CAP and be of sufficient number and frequency to oversee and assess their progress during the 2-year cycle.  A completion date for each milestone should also be entered by selecting a date from the drop down box.</t>
  </si>
  <si>
    <t xml:space="preserve">Quarterly Update:  States must provide a quarterly update for each milestone in the space provided, including the actual performance level attained at the end of the quarter.  The update should describe if the milestone was completed as scheduled or explain if the milestone was not completed as scheduled. States should explain if the milestone was not completed as scheduled and submit a new target completion date. The workbook can be expanded to allow for additional characters in the milestone section.  See Performance Levels worksheet for definition of actual performance. </t>
  </si>
  <si>
    <t>The summary must address each deficient performance measure as described in ET HB 336, Chapter I, in the space provided. It must explain the reason for the deficiency, provide a description of the specific actions/activities planned to improve performance, and a plan for monitoring and assessing accomplishments of planned actions for each CAP.  The worksheet can be expanded to allow for additional space.</t>
  </si>
  <si>
    <t>First Payment Promptness</t>
  </si>
  <si>
    <t xml:space="preserve">First Payment Promptness: % of all 1st payments within 14/21 days after the compensable week.  </t>
  </si>
  <si>
    <t>≥ 87%</t>
  </si>
  <si>
    <t>First Payment Promptness, 14/21 days Intrastate UI full weeks</t>
  </si>
  <si>
    <t>First Payment Promptness, 35 days Intrastate UI full weeks</t>
  </si>
  <si>
    <t>≥ 93%</t>
  </si>
  <si>
    <t>First Payment Promptness, 14/21 days Interstate UI full weeks</t>
  </si>
  <si>
    <t>≥ 70%</t>
  </si>
  <si>
    <t>First Payment Promptness, 35 days Interstate UI full weeks</t>
  </si>
  <si>
    <t>≥ 78%</t>
  </si>
  <si>
    <t>A. The Reason for the deficiency.</t>
  </si>
  <si>
    <t>Lower Authority Appeals Promptness</t>
  </si>
  <si>
    <t xml:space="preserve">Average Age of Pending Lower Authority Appeals </t>
  </si>
  <si>
    <t>Lower Authority Appeals Time Lapse - 30 days</t>
  </si>
  <si>
    <t>≥ 60%</t>
  </si>
  <si>
    <t>Lower Authority Appeals Time Lapse - 45 days</t>
  </si>
  <si>
    <t>≥ 80%</t>
  </si>
  <si>
    <t>Data Validation Tax - All Submitted and Passing</t>
  </si>
  <si>
    <t xml:space="preserve">Tax Data Validation </t>
  </si>
  <si>
    <t>Nonmonetary Determination Timeliness</t>
  </si>
  <si>
    <t xml:space="preserve">Nonmonetary Determination Timeliness  </t>
  </si>
  <si>
    <t xml:space="preserve">Facilitate Reemployment </t>
  </si>
  <si>
    <t>New Employer Time Lapse</t>
  </si>
  <si>
    <t>New Employer Status Determinations Time Lapse</t>
  </si>
  <si>
    <t xml:space="preserve">Lower Authority Appeals Quality </t>
  </si>
  <si>
    <t>Higher Authority Appeals Promptness</t>
  </si>
  <si>
    <t xml:space="preserve">Average Age of Pending Higher Authority Appeals </t>
  </si>
  <si>
    <r>
      <t xml:space="preserve">Detection of Overpayments - Core Measure - </t>
    </r>
    <r>
      <rPr>
        <sz val="11"/>
        <color indexed="8"/>
        <rFont val="Calibri"/>
        <family val="2"/>
      </rPr>
      <t>≥50% &amp; ≤95% of Detectable/Recoverable Ops are Establishd for Recovery</t>
    </r>
  </si>
  <si>
    <t>≥ 50% &amp; ≤ 95%</t>
  </si>
  <si>
    <t>Overpayments Recovery</t>
  </si>
  <si>
    <t>Nonmonetary Determination Quality</t>
  </si>
  <si>
    <t xml:space="preserve">Nonmonetary Determination Quality - Separations </t>
  </si>
  <si>
    <t>≥ 75%</t>
  </si>
  <si>
    <t xml:space="preserve">Nonmonetary Determination Quality - Non Separations </t>
  </si>
  <si>
    <t xml:space="preserve">Improper Payments Measure          </t>
  </si>
  <si>
    <t xml:space="preserve">Improper Payments Measure                                         </t>
  </si>
  <si>
    <t>Benefit Accuracy Measurement (BAM)</t>
  </si>
  <si>
    <t>BAM Operations Compliant</t>
  </si>
  <si>
    <t>Pass All M&amp;P</t>
  </si>
  <si>
    <t>NDNH BAM Compliance</t>
  </si>
  <si>
    <t>≤ 40 days</t>
  </si>
  <si>
    <t>≤ 30 days</t>
  </si>
  <si>
    <t>Pass</t>
  </si>
  <si>
    <t>Tax Quality (Part A)</t>
  </si>
  <si>
    <t>TPS Sample Reviews</t>
  </si>
  <si>
    <r>
      <t>(</t>
    </r>
    <r>
      <rPr>
        <i/>
        <sz val="11"/>
        <color indexed="10"/>
        <rFont val="Calibri"/>
        <family val="2"/>
      </rPr>
      <t>Remaining Major Actions in this cell</t>
    </r>
    <r>
      <rPr>
        <sz val="11"/>
        <color indexed="8"/>
        <rFont val="Calibri"/>
        <family val="2"/>
      </rPr>
      <t xml:space="preserve">.)  </t>
    </r>
  </si>
  <si>
    <t>Score ≥ 7</t>
  </si>
  <si>
    <t>Score ≥ 1</t>
  </si>
  <si>
    <t>Score ≥ 2</t>
  </si>
  <si>
    <t>EAM - Factor 1 (Contributory Employers Audited)</t>
  </si>
  <si>
    <t>EAM - Factor 2 (Change in Total Wages from Audits)</t>
  </si>
  <si>
    <t>EAM - Factor 4 (Avg # of Misclassified Workers Detected per Audit)</t>
  </si>
  <si>
    <t>Effective Audit Measure Total Score</t>
  </si>
  <si>
    <t xml:space="preserve">ALP
</t>
  </si>
  <si>
    <t>Effective Audit Measure (EAM) - Score ≥ 7; exceed all 4 factors</t>
  </si>
  <si>
    <t>EAM - Factor 3 (Total Wages Audited)</t>
  </si>
  <si>
    <t>Not Submitted</t>
  </si>
  <si>
    <t xml:space="preserve">Acceptable Level of Performance (ALP) </t>
  </si>
  <si>
    <t xml:space="preserve">Corrective Action Plan (CAP) </t>
  </si>
  <si>
    <t>N</t>
  </si>
  <si>
    <t>E</t>
  </si>
  <si>
    <t>B
E
N
E
F
I
T
S</t>
  </si>
  <si>
    <t>First Payment Promptness (IntraState 14/21 Days)</t>
  </si>
  <si>
    <t>First Payment Promptness (IntraState 35 Days)</t>
  </si>
  <si>
    <t>First Payment Promptness (InterState 14/21 Days)</t>
  </si>
  <si>
    <t>First Payment Promptness (InterState 35 Days)</t>
  </si>
  <si>
    <t>Nonmonetary Determination Quality - Nonseps</t>
  </si>
  <si>
    <t>Nonmonetary Determination Quality - Separations</t>
  </si>
  <si>
    <t>A
P
P
E
A
L
S</t>
  </si>
  <si>
    <t>Lower Authority Appeals (30 Days)</t>
  </si>
  <si>
    <t>Lower Authority Appeals (45 Days)</t>
  </si>
  <si>
    <t>Average Age of Pending Higher Authority Appeals</t>
  </si>
  <si>
    <t>T
A
X</t>
  </si>
  <si>
    <t>New Employer Status Determinations Timelapse</t>
  </si>
  <si>
    <t>No more than 3 tax functions failing TPS in a year</t>
  </si>
  <si>
    <t xml:space="preserve">Effective Audit Measure </t>
  </si>
  <si>
    <t>Pass 4 factors/score ≥ 7</t>
  </si>
  <si>
    <t>I
N
T
E
G
R
I
T
Y</t>
  </si>
  <si>
    <t xml:space="preserve">Improper Payments Measure </t>
  </si>
  <si>
    <t>Detection of Overpayments - 3 Year Measure</t>
  </si>
  <si>
    <t>Overpayment Recovery Measure</t>
  </si>
  <si>
    <t>Data Validation - Benefits (All Submitted &amp; Passing)</t>
  </si>
  <si>
    <t>All Benefit Pops Submitted &amp; Passing</t>
  </si>
  <si>
    <t>Data Validation - Tax (All Submitted &amp; Passing)</t>
  </si>
  <si>
    <t>All Tax Pops Submitted &amp; Passing</t>
  </si>
  <si>
    <t>B
A
M</t>
  </si>
  <si>
    <t xml:space="preserve"> O
T
H
E
R </t>
  </si>
  <si>
    <t>UI Reporting Requirements</t>
  </si>
  <si>
    <t>G
P
R
A</t>
  </si>
  <si>
    <t>Detect Benefit Overpayments</t>
  </si>
  <si>
    <t>Establish Tax Accounts Promptly</t>
  </si>
  <si>
    <t>Population 1</t>
  </si>
  <si>
    <t>Population 2</t>
  </si>
  <si>
    <t>Population 3</t>
  </si>
  <si>
    <t>Population 3a</t>
  </si>
  <si>
    <t>Population 4</t>
  </si>
  <si>
    <t>Population 5</t>
  </si>
  <si>
    <t>Population 6</t>
  </si>
  <si>
    <t>Population 7</t>
  </si>
  <si>
    <t>Population 8</t>
  </si>
  <si>
    <t>Population 9</t>
  </si>
  <si>
    <t>Population 10</t>
  </si>
  <si>
    <t>Population 11</t>
  </si>
  <si>
    <t>Population 12</t>
  </si>
  <si>
    <t>Population 13</t>
  </si>
  <si>
    <t>Population 14</t>
  </si>
  <si>
    <t>Population 15</t>
  </si>
  <si>
    <t>Mod 4 Seps</t>
  </si>
  <si>
    <t>Mod 4 Status New</t>
  </si>
  <si>
    <t>Mod 4 Successor</t>
  </si>
  <si>
    <t>Mod 4 Terminate</t>
  </si>
  <si>
    <t>Mod 4 Field Audit</t>
  </si>
  <si>
    <t>Mod 5 Wage Item</t>
  </si>
  <si>
    <t>Mod 4 Nonseps</t>
  </si>
  <si>
    <t>Mod 4 Appeals</t>
  </si>
  <si>
    <t>DV</t>
  </si>
  <si>
    <t>Failed</t>
  </si>
  <si>
    <t>Mod 3 Benefits</t>
  </si>
  <si>
    <t>Mod 3 Tax</t>
  </si>
  <si>
    <t>Performance Levels</t>
  </si>
  <si>
    <r>
      <t xml:space="preserve">The </t>
    </r>
    <r>
      <rPr>
        <i/>
        <u val="single"/>
        <sz val="10"/>
        <rFont val="Arial"/>
        <family val="2"/>
      </rPr>
      <t>Target Performance Level (TPL)</t>
    </r>
    <r>
      <rPr>
        <sz val="10"/>
        <rFont val="Arial"/>
        <family val="2"/>
      </rPr>
      <t xml:space="preserve"> is defined as the 12-month cumulative performance level the state expects to achieve by each quarter ending date in line with the CAP and milestone activities.  States should estimate the TPL based on all the known factors at the time the CAP is submitted.  At the time the SQSP is submitted, the most recent two quarters of actual data are available and should be used to estimate the TPL.  For example, if the SQSP is submitted in August, the state should use actual data available from the previous 12 months to project levels during the new SQSP period. The TPL should be attainable based on the milestone achievements and should reflect incremental improvements from quarter to quarter.  If the TPL is changed during the SQSP period, the state should include an explanation as to why the goal was changed in the quarterly SQSP update.    </t>
    </r>
  </si>
  <si>
    <r>
      <t xml:space="preserve">The </t>
    </r>
    <r>
      <rPr>
        <i/>
        <u val="single"/>
        <sz val="10"/>
        <rFont val="Arial"/>
        <family val="2"/>
      </rPr>
      <t>Actual Performance Level (APL)</t>
    </r>
    <r>
      <rPr>
        <sz val="10"/>
        <rFont val="Arial"/>
        <family val="2"/>
      </rPr>
      <t xml:space="preserve"> is defined as the actual 12-month cumulative performance met as of the quarter ending date.  For example, for the first quarter report (quarter ending 12/31/2015), the APL should be the cumulative performance achieved from January 1, 2015 - December 31, 2015.  For the second quarter report (quarter ending 3/31/2016), the APL should be the cumulative performance achieved from April 1, 2015 - March 31, 2016.  Several of the actual performance levels can be found using the link at the bottom of the page or by tracking agency performance internally.  If the APL for a measure cannot be found, please contact your Regional Office for assistance.   </t>
    </r>
  </si>
  <si>
    <r>
      <t xml:space="preserve">The </t>
    </r>
    <r>
      <rPr>
        <i/>
        <u val="single"/>
        <sz val="10"/>
        <rFont val="Arial"/>
        <family val="2"/>
      </rPr>
      <t>"CAP Based on Performance Level"</t>
    </r>
    <r>
      <rPr>
        <i/>
        <sz val="10"/>
        <rFont val="Arial"/>
        <family val="2"/>
      </rPr>
      <t xml:space="preserve"> </t>
    </r>
    <r>
      <rPr>
        <sz val="10"/>
        <rFont val="Arial"/>
        <family val="2"/>
      </rPr>
      <t xml:space="preserve">is defined as the performance level achieved at the end of the measurement period for the specific measure.   The performance level will be listed numerically or listed as Pass/Fail (i.e. Tax Quality, Data Validation, etc).  A majority of the core measures are based on 12 months of performance from April 1- March 31, while others measures may be based on the IPIA year or calendar year.  The “measurement period” for each measure is listed in Attachment A of the annual SQSP UIPL.  This performance level does not change during the SQSP period and will be pre-filled by the Regional Office.  </t>
    </r>
  </si>
  <si>
    <r>
      <rPr>
        <b/>
        <sz val="10"/>
        <rFont val="Arial"/>
        <family val="2"/>
      </rPr>
      <t>·</t>
    </r>
    <r>
      <rPr>
        <sz val="10"/>
        <rFont val="Arial"/>
        <family val="2"/>
      </rPr>
      <t>         Define the “current” performance level,</t>
    </r>
  </si>
  <si>
    <r>
      <rPr>
        <b/>
        <sz val="10"/>
        <rFont val="Arial"/>
        <family val="2"/>
      </rPr>
      <t>· </t>
    </r>
    <r>
      <rPr>
        <sz val="10"/>
        <rFont val="Arial"/>
        <family val="2"/>
      </rPr>
      <t>        Explain how states should estimate the “target” performance level,</t>
    </r>
  </si>
  <si>
    <r>
      <rPr>
        <b/>
        <sz val="10"/>
        <rFont val="Arial"/>
        <family val="2"/>
      </rPr>
      <t>·</t>
    </r>
    <r>
      <rPr>
        <sz val="10"/>
        <rFont val="Arial"/>
        <family val="2"/>
      </rPr>
      <t>         Explain how to calculate the “actual” performance level, and</t>
    </r>
  </si>
  <si>
    <r>
      <t>4.</t>
    </r>
    <r>
      <rPr>
        <sz val="11"/>
        <color indexed="8"/>
        <rFont val="Times New Roman"/>
        <family val="1"/>
      </rPr>
      <t xml:space="preserve">       </t>
    </r>
    <r>
      <rPr>
        <sz val="11"/>
        <color indexed="8"/>
        <rFont val="Calibri"/>
        <family val="2"/>
      </rPr>
      <t>(Enter next milestone here)</t>
    </r>
  </si>
  <si>
    <r>
      <t>1.</t>
    </r>
    <r>
      <rPr>
        <sz val="11"/>
        <color indexed="8"/>
        <rFont val="Times New Roman"/>
        <family val="1"/>
      </rPr>
      <t xml:space="preserve">       </t>
    </r>
    <r>
      <rPr>
        <sz val="11"/>
        <color indexed="8"/>
        <rFont val="Calibri"/>
        <family val="2"/>
      </rPr>
      <t>(Enter first milestone here)</t>
    </r>
  </si>
  <si>
    <r>
      <t>2.</t>
    </r>
    <r>
      <rPr>
        <sz val="11"/>
        <color indexed="8"/>
        <rFont val="Times New Roman"/>
        <family val="1"/>
      </rPr>
      <t xml:space="preserve">       </t>
    </r>
    <r>
      <rPr>
        <sz val="11"/>
        <color indexed="8"/>
        <rFont val="Calibri"/>
        <family val="2"/>
      </rPr>
      <t>(Enter next milestone here)</t>
    </r>
  </si>
  <si>
    <r>
      <t>3.</t>
    </r>
    <r>
      <rPr>
        <sz val="11"/>
        <color indexed="8"/>
        <rFont val="Times New Roman"/>
        <family val="1"/>
      </rPr>
      <t xml:space="preserve">       </t>
    </r>
    <r>
      <rPr>
        <sz val="11"/>
        <color indexed="8"/>
        <rFont val="Calibri"/>
        <family val="2"/>
      </rPr>
      <t>(Enter next milestone here)</t>
    </r>
  </si>
  <si>
    <r>
      <t>5.</t>
    </r>
    <r>
      <rPr>
        <sz val="11"/>
        <color indexed="8"/>
        <rFont val="Times New Roman"/>
        <family val="1"/>
      </rPr>
      <t xml:space="preserve">       </t>
    </r>
    <r>
      <rPr>
        <sz val="11"/>
        <color indexed="8"/>
        <rFont val="Calibri"/>
        <family val="2"/>
      </rPr>
      <t>(Enter next milestone here)</t>
    </r>
  </si>
  <si>
    <r>
      <t>6.</t>
    </r>
    <r>
      <rPr>
        <sz val="11"/>
        <color indexed="8"/>
        <rFont val="Times New Roman"/>
        <family val="1"/>
      </rPr>
      <t xml:space="preserve">       </t>
    </r>
    <r>
      <rPr>
        <sz val="11"/>
        <color indexed="8"/>
        <rFont val="Calibri"/>
        <family val="2"/>
      </rPr>
      <t>(Enter next milestone here)</t>
    </r>
  </si>
  <si>
    <r>
      <t>7.</t>
    </r>
    <r>
      <rPr>
        <sz val="11"/>
        <color indexed="8"/>
        <rFont val="Times New Roman"/>
        <family val="1"/>
      </rPr>
      <t xml:space="preserve">       </t>
    </r>
    <r>
      <rPr>
        <sz val="11"/>
        <color indexed="8"/>
        <rFont val="Calibri"/>
        <family val="2"/>
      </rPr>
      <t>(Enter next milestone here)</t>
    </r>
  </si>
  <si>
    <t>(Measure Title)</t>
  </si>
  <si>
    <t>Narrative</t>
  </si>
  <si>
    <t>Each measure and program area the state is expected to address is pre-filled in each workbook as well as the "CAP based on performance level" that did not meet the Federal criteria. States should enter the target performance level (by quarter) they anticipate will result from the completion of the planned corrective action plan (CAP) and milestones. States shall report the actual performance levels achieved each quarter in the quaterly updates.  For further details on target/actual performance data, see the worksheet labeled "Performance Levels."</t>
  </si>
  <si>
    <t>Regional Office Comments in cell below:</t>
  </si>
  <si>
    <t>Performance Narrative Requirement #1</t>
  </si>
  <si>
    <t>Performance Narrative Requirement #2</t>
  </si>
  <si>
    <t>Performance Narrative Requirement #3</t>
  </si>
  <si>
    <t>Performance Narrative Requirement #4</t>
  </si>
  <si>
    <t>Performance Narrative Requirement #5</t>
  </si>
  <si>
    <t>Performance Narrative Requirement #6</t>
  </si>
  <si>
    <t>Performance Narrative Requirement #7</t>
  </si>
  <si>
    <t>Status New</t>
  </si>
  <si>
    <t>Status Successor</t>
  </si>
  <si>
    <t>Report Delinquency</t>
  </si>
  <si>
    <t>Cashiering</t>
  </si>
  <si>
    <t>Collections</t>
  </si>
  <si>
    <t>Field Audit</t>
  </si>
  <si>
    <t>Report Processing</t>
  </si>
  <si>
    <t>Credit/Refunds</t>
  </si>
  <si>
    <t>Benefit Charging</t>
  </si>
  <si>
    <t>Employer Tax Rates</t>
  </si>
  <si>
    <t>Debits/Billing - Contributory</t>
  </si>
  <si>
    <t>Debits/Billing - Reimbursing</t>
  </si>
  <si>
    <t>Status Inact/Term</t>
  </si>
  <si>
    <t>State</t>
  </si>
  <si>
    <t>Multi-year</t>
  </si>
  <si>
    <t>(% of $ Overpaid)</t>
  </si>
  <si>
    <t>Alternate Year Plan Updates</t>
  </si>
  <si>
    <t>≥ 68%</t>
  </si>
  <si>
    <t>Root Cause Alternate Year #1:</t>
  </si>
  <si>
    <t>Root Cause Alternate Year #2:</t>
  </si>
  <si>
    <t>Root Cause Alternate Year #3:</t>
  </si>
  <si>
    <t>XX%</t>
  </si>
  <si>
    <t>https://www.dol.gov/general/maps/data</t>
  </si>
  <si>
    <t>Incorrect Recording of Issue Detection Date</t>
  </si>
  <si>
    <t>Incorrect Recording of Determination Date</t>
  </si>
  <si>
    <t>Monitoring Findings/Audit Resolution</t>
  </si>
  <si>
    <t>Instructions</t>
  </si>
  <si>
    <t>Performance Level</t>
  </si>
  <si>
    <t xml:space="preserve">BAM Operations Compliant - Authority </t>
  </si>
  <si>
    <t>BAM Operations Compliant - Organization</t>
  </si>
  <si>
    <t>BAM Operations Compliant - Written Procedures</t>
  </si>
  <si>
    <t>BAM Operations Compliant - Forms</t>
  </si>
  <si>
    <t>BAM Operations Compliant - 60-Day Paid Timeliness</t>
  </si>
  <si>
    <t>BAM Operations Compliant - 90-Day Paid Timeliness</t>
  </si>
  <si>
    <t>≥ 95%</t>
  </si>
  <si>
    <t>≥ 85%</t>
  </si>
  <si>
    <t>BAM Operations Compliant - Paid Comparison Reports</t>
  </si>
  <si>
    <t>BAM Operations Compliant - Nonseparation Comparison Reports</t>
  </si>
  <si>
    <t>BAM Operations Compliant - Separation Comparison Reports</t>
  </si>
  <si>
    <t>BAM Operations Compliant - Monetary Comparison Reports</t>
  </si>
  <si>
    <t>BAM Operations Compliant - Paid Sample Selection</t>
  </si>
  <si>
    <t>BAM Operations Compliant - Monetary Sample Selection</t>
  </si>
  <si>
    <t>BAM Operations Compliant - Separation Sample Selection</t>
  </si>
  <si>
    <t>BAM Operations Compliant - Nonseparation Sample Selection</t>
  </si>
  <si>
    <t>480 or 360</t>
  </si>
  <si>
    <t>BAM Operations Compliant - 60-Day Monetary Timeliness</t>
  </si>
  <si>
    <t>BAM Operations Compliant - 90-Day Monetary Timeliness</t>
  </si>
  <si>
    <t>BAM Operations Compliant - 60-Day Separation Timeliness</t>
  </si>
  <si>
    <t>BAM Operations Compliant - 90-Day Separation Timeliness</t>
  </si>
  <si>
    <t>BAM Operations Compliant - 60-Day Nonseparation Timeliness</t>
  </si>
  <si>
    <t>BAM Operations Compliant - 90-Day Nonseparation Timeliness</t>
  </si>
  <si>
    <t>BAM Operations Compliant - Misc.  (As Needed)</t>
  </si>
  <si>
    <t>BAM Operations Compliant - 120-Day Nonseparation Timeliness</t>
  </si>
  <si>
    <t>≥ 98%</t>
  </si>
  <si>
    <t>BAM Operations Compliant - 120-Day Separation Timeliness</t>
  </si>
  <si>
    <t>BAM Operations Compliant - 120-Day Monetary Timeliness</t>
  </si>
  <si>
    <t>BAM Operations Compliant - 120-Day Paid Timeliness</t>
  </si>
  <si>
    <t>BAM Operations Compliant - Paid Investigative Procedures</t>
  </si>
  <si>
    <t>BAM Operations Compliant - Denied Investigative Procedures</t>
  </si>
  <si>
    <t>&lt; 10%</t>
  </si>
  <si>
    <t>± 15%</t>
  </si>
  <si>
    <t>&lt; -10 &amp; &gt; 5%</t>
  </si>
  <si>
    <t>Alabama</t>
  </si>
  <si>
    <t>Alaska</t>
  </si>
  <si>
    <t>Arkansas</t>
  </si>
  <si>
    <t>Arizona</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</si>
  <si>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</si>
  <si>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</si>
  <si>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</si>
  <si>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</si>
  <si>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</si>
  <si>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</si>
  <si>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</si>
  <si>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</si>
  <si>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</si>
  <si>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</si>
  <si>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</si>
  <si>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</si>
  <si>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</si>
  <si>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</si>
  <si>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</si>
  <si>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</si>
  <si>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</si>
  <si>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</si>
  <si>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</si>
  <si>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</si>
  <si>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</si>
  <si>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</si>
  <si>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</si>
  <si>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</si>
  <si>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</si>
  <si>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</si>
  <si>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</si>
  <si>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</si>
  <si>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</si>
  <si>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</si>
  <si>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</si>
  <si>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</si>
  <si>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</si>
  <si>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</si>
  <si>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</si>
  <si>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</si>
  <si>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</si>
  <si>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</si>
  <si>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</si>
  <si>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</si>
  <si>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</si>
  <si>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</si>
  <si>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</si>
  <si>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</si>
  <si>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</si>
  <si>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</si>
  <si>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</si>
  <si>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</si>
  <si>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</si>
  <si>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r>
      <t xml:space="preserve">Measures/Programs to be Addressed
</t>
    </r>
    <r>
      <rPr>
        <b/>
        <sz val="8"/>
        <rFont val="Arial"/>
        <family val="2"/>
      </rPr>
      <t>(Each Measure Below is Hyperlinked to the CAP Worksheet)</t>
    </r>
  </si>
  <si>
    <r>
      <t xml:space="preserve">Narrative 
Required
</t>
    </r>
    <r>
      <rPr>
        <b/>
        <sz val="8"/>
        <rFont val="Arial"/>
        <family val="2"/>
      </rPr>
      <t>(In Word Doc.)</t>
    </r>
  </si>
  <si>
    <t>Integrity Action Plan (IAP) Top Three Root Causes</t>
  </si>
  <si>
    <r>
      <t xml:space="preserve">Measures/Programs to be Addressed
</t>
    </r>
    <r>
      <rPr>
        <b/>
        <sz val="8"/>
        <rFont val="Arial"/>
        <family val="2"/>
      </rPr>
      <t>(Each Measure Title Below is Hyperlinked to the CAP Worksheet)</t>
    </r>
  </si>
  <si>
    <t>MEASURES/PROGRAMS TO BE ADDRESSED FOR SQSP 2018</t>
  </si>
  <si>
    <t>Failed:
Quarterly sample selection, PCA and DCA case completion timelapse</t>
  </si>
  <si>
    <t>pass</t>
  </si>
  <si>
    <t>X</t>
  </si>
  <si>
    <t>Failed 
Populations: (3, 5, 8-10)
Mod 4:  (BTQ 1 (Seps) BTQ 2 (Non Seps) BTQ 3 (Appeals)</t>
  </si>
  <si>
    <t>Failed: 
Mod 4:  (TPS 2 (Successor) and TPS 4 (Field Audits)</t>
  </si>
  <si>
    <t>Work Search</t>
  </si>
  <si>
    <t>Benefit Year Earnings</t>
  </si>
  <si>
    <t>Separation Issues</t>
  </si>
  <si>
    <t>US</t>
  </si>
  <si>
    <t>USDOL</t>
  </si>
  <si>
    <t xml:space="preserve">Federal compliance for the period April 1, 2016 to March 31, 2017 was not achieved due to a perfect storm January through March 31, 2017.  </t>
  </si>
  <si>
    <t xml:space="preserve">The deficiency was due to a combination in staffing shortage and a higher case load. </t>
  </si>
  <si>
    <t>Three Hearing Examiners from Lower Appeals in October, 2015 were reassigned to work at the Board as Special Examiners and to assist the Board with the backlog of cases.  As a result, case aging has decreased from 97 for the quarter ending Sept., 2015 to 65 for the quarter ending June, 2017.  The current strategy is working and we believe we will continue to meet our targets based on our continued progress.</t>
  </si>
  <si>
    <t xml:space="preserve">The current plan has been successful. We have met our targets  for the quarters ending June, 2017 and Sept, 2017. </t>
  </si>
  <si>
    <t xml:space="preserve">We will continue monitoring monthly reports and making adjustments in the work load where needed will help us meet our performance goals. </t>
  </si>
  <si>
    <t xml:space="preserve">The top three root causes for the improper payment rate are: 1. Work Search Errors, 2. Benefit Year Earnings, 3. Separation Issues. </t>
  </si>
  <si>
    <t>The deficency is the result of a combination of antiquated processes and inadequate staffing levels.</t>
  </si>
  <si>
    <t>We have been and will continue to review crossmatch results and adjust the determining criteria to attempt to maximize the reports.  We have begun the process of restaffing the unit and will initiate a performance based staff evaluation tool to better gauge both staff performance and staffing requirements.</t>
  </si>
  <si>
    <t>We began the process of evaluating our crossmatches during our last cycle. These cross matches are only ran quarterly which requires several quarters to properly assess the results.</t>
  </si>
  <si>
    <t xml:space="preserve">We will continue to analyze our cross match hits to maximize our OP dollars. We will be restaffing the majority of the unit which will enable us to control training and better evaluate staff performance. </t>
  </si>
  <si>
    <t>1. Reevaluate crossmatch criteria to maximize dollars per hit.</t>
  </si>
  <si>
    <t>2. Hire, train and retain an adaquate staffing level.</t>
  </si>
  <si>
    <t>1.       Utilize SBR Funds</t>
  </si>
  <si>
    <t>4.     Communication</t>
  </si>
  <si>
    <t xml:space="preserve">1.  Continue to monitor the caseload monthly and adjust work loads where possible to achieve the quarterly target. </t>
  </si>
  <si>
    <t xml:space="preserve">2.  Continue to monitor staff case load and make adjustments as necessary to achieve our quarterly target. </t>
  </si>
  <si>
    <t>The reason for the deficiency was due to discrepancies in DV extract files and UIRRs. These discrepancies were caused by the collection of incorrect data and data entry errrors on the UIRRs.</t>
  </si>
  <si>
    <t>We will upload DV extract files on to the SUN system; compare Reported and Validated Counts, and resolve discrepancies, if any. Web will review samples.</t>
  </si>
  <si>
    <t>The strategy used in previous years was effective in improving DV Benefits performance, therefore the DV coordinator and IT will continue with this strategy.</t>
  </si>
  <si>
    <t>We will continue to generated extract files and review samples on a monthly/quarterly basis. All Milestones are an ongoing process unitl Populations are within passing range of 2% or less.</t>
  </si>
  <si>
    <t xml:space="preserve">The universe of TPS acceptance sampling differed from the 581 reference count by more than 2% . The reason for the difference is unknown at this time, however the DV Coordinator will work with IT staff to resolve  the differences.                                                                                     </t>
  </si>
  <si>
    <t>We will begin generating quarterly Universe test files to compare to the ETA 581 Report and resolve discrepancies, if any.</t>
  </si>
  <si>
    <t>The strategy used in previous years was effective in improving DV Benefits performance, therefore the DV coordinator and IT will apply this strategy to Module 4 Tax which consist of reviewing data and resolving discrepancies on a quarterly and, in some cases, montly basis.</t>
  </si>
  <si>
    <t>We will conintue to request and compare quarterly data. We'll resolve discrepancies prior to submission of Module.</t>
  </si>
  <si>
    <t>1. Request quarterly test file from IT and compare Universe count to ETA 581 count. This process will be ongoing until Module 4 is within passing range.</t>
  </si>
  <si>
    <t>2. Review and resolve discrepancies, if any. This process will be ongoing until Module 4 is within passing range.</t>
  </si>
  <si>
    <t xml:space="preserve">BAM is currently in compliance for all measures of performance for both Paid and Denied claims investigations since the  4th quarter 2016. BAM has been able to stay in compliance due to the following accountability efforts that were implemented: weekly time management notification alerts; weekly one-on-one meetings with each investigator; and weekly 45 day time lapse report submittal, submitted by the BAM investigator regarding the status of late cases. </t>
  </si>
  <si>
    <t>We are currently in compliance for all measures of performance for both Paid and Denied claims investigations since the 4th quarter 2016.</t>
  </si>
  <si>
    <t xml:space="preserve">We will continue to use the accountability and time management tools that have allowed us to achieve the required levels of compliance. </t>
  </si>
  <si>
    <t xml:space="preserve">Each investigator will continue to receive weekly notifications (reminders) with the use of Google Calendar which sends them a reminder of upcoming deadlines of cases that have been assigned and are nearing the due date of submission. Each investigator has received and will continue to receive individual weekly reviews of their cases to check the status of the progress they have made in their investigation. Each investigator will continue to submit weekly the 45 day time lapse report regarding the status of late cases. </t>
  </si>
  <si>
    <t xml:space="preserve">1. Utilize weekly notifications (reminders). </t>
  </si>
  <si>
    <t>2.  Submitt 45 day Time Lapse Status Report weekly.</t>
  </si>
  <si>
    <t>3.    Conduct weekly meetings.</t>
  </si>
  <si>
    <t>1 Work Search - Capturing Work Search Information</t>
  </si>
  <si>
    <t>Deploy Reemployment Model - REX program, a system that will integrate the Benefit and Workforce systems to automate claimant registration with Workforce, collect claimants work search information to assist and accelerate a claimant's return to work.</t>
  </si>
  <si>
    <t>Reemployment Model REX Phase 1 rollout to fully implemented by the end of the 4th quarter of 2017. Phase 2 statewide rollout by the end of the 2nd quarter of 2018. These efforts will be ongoing.</t>
  </si>
  <si>
    <t>2 Work Search - Increase Contact Requirements</t>
  </si>
  <si>
    <t>Increase the number of work search contacts from 2-3 per week for all claimants required to seek work.</t>
  </si>
  <si>
    <t>This is expected to be fully implemented by the end of the 4th quarter of 2017. This effort will be ongoing.</t>
  </si>
  <si>
    <t>3 Work Search</t>
  </si>
  <si>
    <t>Increase visibility regarding work search requirements and consequences of non-compliance</t>
  </si>
  <si>
    <t>Increasing the places that Information referring to work search requirements and consequesces for failure to meet these requirements are displayed. This is an ongoing effort.</t>
  </si>
  <si>
    <t>Communication</t>
  </si>
  <si>
    <t>Improve communication with claimants to prevent and improper payments that result from work search errors. Develop and implement comprehensive outreach campaign targeting claimants speaking specifically to work search.</t>
  </si>
  <si>
    <t>Update Claimant Pamphlet and all other correspondence related to work search requirements. Update WEB page to include more comprehensive information on work search requirements. These changes will reflect current changes by the end of the 4th quarter of 2017 and will ultimately reflect the changes that will occur when our new system is fully operational by the end of the 2nd quarter of 2018. This process is an ongoing effort.</t>
  </si>
  <si>
    <t>MWE and UI Staff   | Vendor Staff</t>
  </si>
  <si>
    <t>UI Staff and IT Staff</t>
  </si>
  <si>
    <t>UI Staff</t>
  </si>
  <si>
    <t>1 Benefit Year Earnings - NDNH/SDNH</t>
  </si>
  <si>
    <t>Increase detection through cross-match with National Directory of New Hires (NDNH) and continue to use the State Directory of New Hire.</t>
  </si>
  <si>
    <t>This is an ongoing effort.</t>
  </si>
  <si>
    <t>2 Benefit Year Earnings - Wage record Cross-matches</t>
  </si>
  <si>
    <t>Increase detection through the use of; quarterly wage record cross-matches, the fraud hotline, Weekly APRISS Incarceration report, monthly Deceased individuals report, Disposable Email Doamin Report, and quarterly multiple claims using the same address report.</t>
  </si>
  <si>
    <t>Benefit Year Earnings -Predictive Modeling</t>
  </si>
  <si>
    <t>We are in the development stages with Sagetec to incorporate a predictive modeling application into the new system. We are also looking into developing predictive modeling applications using SAS software.</t>
  </si>
  <si>
    <t xml:space="preserve">This is an ongoing effort with a possible implementation time to correspond with the implementation of the new system by the end of the 2nd qyarter of 2018. 
</t>
  </si>
  <si>
    <t>UI Staff and Vendor Support</t>
  </si>
  <si>
    <t>Benefit Year Earnings - Staffing</t>
  </si>
  <si>
    <t>Increase BPC staff to detect and establish overpayments.</t>
  </si>
  <si>
    <t>This is an ongoing effort. We are currently interviewing prospective hires. Management will continue to review staffing levels and organizational structure and make necessary changes. Utilizing a mixture of temporary staff, 90 day appointments, retirees, and permanent hires to increase staffing levels may be a consideration.</t>
  </si>
  <si>
    <t>3 Communication</t>
  </si>
  <si>
    <t>Increase employer education and outreach activities such as mailings, commercials, updating the information on the WEB page.</t>
  </si>
  <si>
    <t>This is expected to begin during the 2nd quarter of 2018 ad be an ongoing effort. With the implementation of our new system we will have the opportunity to reinforce with employers the importance of the NDNH program and how it is to their benefit to report new hires timely. And also the importance of responding to requests for wage and seperation information.</t>
  </si>
  <si>
    <t>UI Management</t>
  </si>
  <si>
    <t>1 Separation Issues- MIRA adjudication application</t>
  </si>
  <si>
    <t>Improve accuracy of separation fact-finding information and documentation.</t>
  </si>
  <si>
    <t>Training on the new adjudication application (MIRA) began in March 2017. The system was fully implemented by May of 2017. This system is a bridge from the old WEB 221 program to the new Re-employment Beacon system to be implemented June 2018.</t>
  </si>
  <si>
    <t>2 Separation Issues - SIDES</t>
  </si>
  <si>
    <t>Increase the accuracy and timeliness of Separation information from employers</t>
  </si>
  <si>
    <t>This is an ongoing effort to encourage more employers to submit separation information through the SIDES program.</t>
  </si>
  <si>
    <t>3 Separation Issues - Enhanced Review Procedures</t>
  </si>
  <si>
    <t>Expand the BTQ review to reduce application errors and support fact-finding activities by expanding the areas reviewed to determine if all potential issues were addressed. Problem areas identified by this expanded review process will be reported back to the affected units for training purposes.</t>
  </si>
  <si>
    <t>The first expanded review of Separation case was completed July 2017. This is an ongoing effort to improve the accuracy and effectiveness of the adjudication process.</t>
  </si>
  <si>
    <t>4 Communication</t>
  </si>
  <si>
    <t>Information targeting employers is delivered through our WEB page. Links to the SIDES application. FAQ's, an instructional video, fact sheets and a user's guide are accessible on MD's UI employer web page.</t>
  </si>
  <si>
    <t>UI Staff, IT Staff and Vendor Support</t>
  </si>
  <si>
    <t>UI Staff, UI Management and Claims Review Team Staff</t>
  </si>
  <si>
    <t>The Agency will review all processes that can affect Nonmonetary Determination tiimeliness and make changes that are found during the review</t>
  </si>
  <si>
    <t>There was no previous plan.</t>
  </si>
  <si>
    <t xml:space="preserve">Mass layoffs will be done in groups. Each center will have staff work the Established list- cancelling or resolving issues prior to hitting the scheduler. Appointments will be increased based on backlog. Overtime and leave restrictions imposed as necessary.  Directives will be rewritten to simplify work. Virtual review - will even the examiner / reviewer ratio. More reviews  will help increase quality. Workload study(s) will be performed to ensure issues are properly created and offices are consistent. </t>
  </si>
  <si>
    <t>1.  Conduct Root Cause Analysis for cases that missed time lapse.</t>
  </si>
  <si>
    <t>2.  Reorganize and redesign UI Claims and Adjudication Centers with a strategic focus on measurable performance improvement.</t>
  </si>
  <si>
    <t>3.  Establish more effective DLLR-DUI Training Sessions and create new training curricula for all Benefits Operations Staff via innovative and modern tools and techniques.</t>
  </si>
  <si>
    <t>Maryland will continue to focus on updating and revising our Work Search and Workforce registration policies, since worksearch errors are the top root cause of our improper payment rate. We have developed a work search committee which will meet regularly to discuss corrective action plans and look at best practices from other states.  As of 8/2017, the work search committee re-wrote our Active Work Search Policy to be in compliance with COMAR, Law and Policy and to provide guidance to the field concerning the requirements for active search for work. We will continue to implement changes that can be done without major programming, as we are in the mist of modernizing our system and integration with workforce development MWE-VOS REX System.</t>
  </si>
  <si>
    <t>This is an ongoing process. We are still in the configuration phase for implmenetation of the REX program which will also be an integral part of our new work search stategy and will increase claimant accountability. The implementation of  REX (phase 1) will not take place until  the end of the fourth quarter of  2017. See our Integrity Action Plan for the latest updates and integrity efforts.</t>
  </si>
  <si>
    <t>The Assistant Secretary has tasked management,  in all facets of UI, Benefits and Tax,  with ensuring their staff are aware of the role they play in their speciific departments and the affect their performance has on the Proper and  Improper Payment Rate.  Management must hold staff accountable for unit performance thorough metric-based management and data driven performance reviews, emphasizing that "Everyone Owns Integrity". We will also continue to utilize and monitor the success of our Appriss Prison Crossmatch, the NDNH and the SROH and various other crossmatches that are used to detect and prevent fraud.  Please see the Integrity Action Plan for the latest integriity efforts Maryland will be utilizing.</t>
  </si>
  <si>
    <t>2.    Implement all strategies in the Integrity Action Plan.</t>
  </si>
  <si>
    <t>3.       Reduce Work Search Error Efforts</t>
  </si>
  <si>
    <t xml:space="preserve">1.    Load DV extact files monthly/quarterly to compare with UIRRs </t>
  </si>
  <si>
    <t>2.  Work with Report staff  and IT to resolve discrepancies, if any. This is an ongoing process.</t>
  </si>
  <si>
    <t xml:space="preserve">To insure that all agency staff are engaged in the ownership of integrity, Maryland has launched a program that consists of  monthly meetings to inform agency leadership of the agency’s standing as it relates to meeting federal compliance measures, customer service (claimant and business) goals, overpayment and fraud detection measuresm, and reemployment objectives and strategies.  This information will then be shared with all staff during each unit’s staff meetings. The initial meeting held on August 10th gave an overview of the overall integrity of Maryland's UI program.  In our efforts to address the work search issue, Maryland is linking workforce registration and work search to detect, prevent and reduce work search errors.  Using the REX program to collect claimants work search information, will ensure that claimants know we have the ability to check their contacts and that they are meeting the requirements of the law. We have increased the number of work search contacts required which should increase a claimant's chances of obtaining employment.  We are also increasing the ways we convey information regarding work search requirements and consequences of non-compliance to claimants.  We continue to use quarterly, monthly and some weekly cross-matches to help detect benefit year earnings.  We are developing models to detect and prevent overpayments that will be incorporated into the new UI system. We are addressing the problem of staff which has had an effect on our ability to address benefit year overpayment issues. We are actively participating in national efforts to address UI fraud resulting from organized identity theft. We have a new adjudication application that improves our non-monetary determination process by incorporating better system prompts for better fact finding and easier documentation incorporation. We continue to encourage all employers to participate in the SIDES program. We are expanding the BTQ area of review to identify where we may not be identifying potential issues for training purposes.  We continue to seek new ways to improve communication with claimants and employers to insure that they understand and are able to meet their responsibilities. </t>
  </si>
  <si>
    <t xml:space="preserve">9/30/2019 </t>
  </si>
  <si>
    <t xml:space="preserve">6/30/2018 </t>
  </si>
  <si>
    <t xml:space="preserve">9/30/2018 </t>
  </si>
  <si>
    <t>12/31/2018</t>
  </si>
  <si>
    <t>12/31/2017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</si>
</sst>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lt;=9999999]###\-####;\(###\)\ ###\-####"/>
  </numFmts>
  <fonts count="93">
    <font>
      <sz val="10"/>
      <name val="Arial"/>
      <family val="0"/>
    </font>
    <font>
      <sz val="11"/>
      <color indexed="8"/>
      <name val="Calibri"/>
      <family val="2"/>
    </font>
    <font>
      <b/>
      <sz val="12"/>
      <name val="Arial"/>
      <family val="2"/>
    </font>
    <font>
      <sz val="11"/>
      <name val="Arial"/>
      <family val="2"/>
    </font>
    <font>
      <b/>
      <sz val="11"/>
      <color indexed="8"/>
      <name val="Calibri"/>
      <family val="2"/>
    </font>
    <font>
      <b/>
      <u val="single"/>
      <sz val="11"/>
      <color indexed="8"/>
      <name val="Calibri"/>
      <family val="2"/>
    </font>
    <font>
      <sz val="10"/>
      <color indexed="8"/>
      <name val="Calibri"/>
      <family val="2"/>
    </font>
    <font>
      <b/>
      <sz val="12"/>
      <color indexed="8"/>
      <name val="Calibri"/>
      <family val="2"/>
    </font>
    <font>
      <sz val="9"/>
      <color indexed="8"/>
      <name val="Calibri"/>
      <family val="2"/>
    </font>
    <font>
      <i/>
      <sz val="11"/>
      <color indexed="10"/>
      <name val="Calibri"/>
      <family val="2"/>
    </font>
    <font>
      <b/>
      <sz val="11"/>
      <name val="Calibri"/>
      <family val="2"/>
    </font>
    <font>
      <b/>
      <sz val="12"/>
      <name val="Calibri"/>
      <family val="2"/>
    </font>
    <font>
      <u val="single"/>
      <sz val="10"/>
      <color indexed="12"/>
      <name val="Arial"/>
      <family val="2"/>
    </font>
    <font>
      <i/>
      <sz val="10"/>
      <color indexed="8"/>
      <name val="Times New Roman"/>
      <family val="1"/>
    </font>
    <font>
      <sz val="12"/>
      <color indexed="8"/>
      <name val="Times New Roman"/>
      <family val="1"/>
    </font>
    <font>
      <b/>
      <sz val="11"/>
      <color indexed="10"/>
      <name val="Calibri"/>
      <family val="2"/>
    </font>
    <font>
      <b/>
      <sz val="16"/>
      <name val="Calibri"/>
      <family val="2"/>
    </font>
    <font>
      <sz val="10"/>
      <name val="Calibri"/>
      <family val="2"/>
    </font>
    <font>
      <sz val="16"/>
      <name val="Calibri"/>
      <family val="2"/>
    </font>
    <font>
      <sz val="12"/>
      <color indexed="8"/>
      <name val="Calibri"/>
      <family val="2"/>
    </font>
    <font>
      <b/>
      <i/>
      <sz val="10"/>
      <color indexed="8"/>
      <name val="Calibri"/>
      <family val="2"/>
    </font>
    <font>
      <sz val="11"/>
      <name val="Calibri"/>
      <family val="2"/>
    </font>
    <font>
      <b/>
      <sz val="22"/>
      <color indexed="8"/>
      <name val="Calibri"/>
      <family val="2"/>
    </font>
    <font>
      <sz val="11"/>
      <color indexed="12"/>
      <name val="Calibri"/>
      <family val="2"/>
    </font>
    <font>
      <b/>
      <sz val="20"/>
      <name val="Arial"/>
      <family val="2"/>
    </font>
    <font>
      <sz val="14"/>
      <name val="Arial"/>
      <family val="2"/>
    </font>
    <font>
      <b/>
      <sz val="9"/>
      <name val="Arial"/>
      <family val="2"/>
    </font>
    <font>
      <sz val="9"/>
      <name val="Arial"/>
      <family val="2"/>
    </font>
    <font>
      <b/>
      <sz val="8"/>
      <name val="Arial"/>
      <family val="2"/>
    </font>
    <font>
      <b/>
      <sz val="10"/>
      <name val="Arial"/>
      <family val="2"/>
    </font>
    <font>
      <sz val="10"/>
      <color indexed="8"/>
      <name val="Arial"/>
      <family val="2"/>
    </font>
    <font>
      <sz val="8"/>
      <name val="Arial"/>
      <family val="2"/>
    </font>
    <font>
      <sz val="12"/>
      <name val="Arial"/>
      <family val="2"/>
    </font>
    <font>
      <i/>
      <sz val="12"/>
      <name val="Arial"/>
      <family val="2"/>
    </font>
    <font>
      <i/>
      <u val="single"/>
      <sz val="10"/>
      <name val="Arial"/>
      <family val="2"/>
    </font>
    <font>
      <i/>
      <sz val="10"/>
      <name val="Arial"/>
      <family val="2"/>
    </font>
    <font>
      <sz val="11"/>
      <color indexed="8"/>
      <name val="Times New Roman"/>
      <family val="1"/>
    </font>
    <font>
      <b/>
      <sz val="11"/>
      <color indexed="12"/>
      <name val="Calibri"/>
      <family val="2"/>
    </font>
    <font>
      <sz val="11"/>
      <color indexed="60"/>
      <name val="Calibri"/>
      <family val="2"/>
    </font>
    <font>
      <b/>
      <u val="single"/>
      <sz val="11"/>
      <color indexed="12"/>
      <name val="Calibri"/>
      <family val="2"/>
    </font>
    <font>
      <b/>
      <u val="single"/>
      <sz val="10"/>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sz val="12"/>
      <color theme="1"/>
      <name val="Calibri"/>
      <family val="2"/>
    </font>
    <font>
      <b/>
      <sz val="22"/>
      <color theme="1"/>
      <name val="Calibri"/>
      <family val="2"/>
    </font>
    <font>
      <sz val="11"/>
      <color rgb="FF000000"/>
      <name val="Calibri"/>
      <family val="2"/>
    </font>
    <font>
      <b/>
      <sz val="11"/>
      <color rgb="FF0000FF"/>
      <name val="Calibri"/>
      <family val="2"/>
    </font>
    <font>
      <sz val="12"/>
      <color theme="1"/>
      <name val="Calibri"/>
      <family val="2"/>
    </font>
    <font>
      <b/>
      <u val="single"/>
      <sz val="11"/>
      <color theme="10"/>
      <name val="Calibri"/>
      <family val="2"/>
    </font>
    <font>
      <sz val="10"/>
      <color theme="1"/>
      <name val="Arial"/>
      <family val="2"/>
    </font>
    <font>
      <sz val="11"/>
      <color rgb="FF0000FF"/>
      <name val="Calibri"/>
      <family val="2"/>
    </font>
    <font>
      <sz val="10"/>
      <color rgb="FF000000"/>
      <name val="Arial"/>
      <family val="2"/>
    </font>
    <font>
      <sz val="12"/>
      <color rgb="FF000000"/>
      <name val="Calibri"/>
      <family val="2"/>
    </font>
    <font>
      <b/>
      <sz val="12"/>
      <color rgb="FF000000"/>
      <name val="Calibri"/>
      <family val="2"/>
    </font>
    <font>
      <b/>
      <u val="single"/>
      <sz val="10"/>
      <color theme="10"/>
      <name val="Arial"/>
      <family val="2"/>
    </font>
    <font>
      <sz val="11"/>
      <color rgb="FFC00000"/>
      <name val="Calibri"/>
      <family val="2"/>
    </font>
    <font>
      <b/>
      <u val="single"/>
      <sz val="11"/>
      <color theme="1"/>
      <name val="Calibri"/>
      <family val="2"/>
    </font>
    <font>
      <b/>
      <i/>
      <sz val="10"/>
      <color theme="1"/>
      <name val="Calibri"/>
      <family val="2"/>
    </font>
    <font>
      <b/>
      <sz val="11"/>
      <color rgb="FF00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F1DD"/>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777777"/>
        <bgColor indexed="64"/>
      </patternFill>
    </fill>
    <fill>
      <patternFill patternType="solid">
        <fgColor rgb="FFFFFF99"/>
        <bgColor indexed="64"/>
      </patternFill>
    </fill>
    <fill>
      <patternFill patternType="solid">
        <fgColor theme="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FFFFFF"/>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rgb="FFFFCCFF"/>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top style="thin"/>
      <bottom style="thin"/>
    </border>
    <border>
      <left style="thick"/>
      <right style="medium"/>
      <top style="thick"/>
      <bottom style="thick"/>
    </border>
    <border>
      <left style="medium"/>
      <right style="medium"/>
      <top style="medium"/>
      <bottom/>
    </border>
    <border>
      <left style="medium"/>
      <right/>
      <top style="thin"/>
      <bottom style="thin"/>
    </border>
    <border>
      <left style="thin"/>
      <right/>
      <top style="thin"/>
      <bottom/>
    </border>
    <border>
      <left style="thin"/>
      <right/>
      <top/>
      <bottom style="thin"/>
    </border>
    <border>
      <left style="thin"/>
      <right style="medium"/>
      <top style="thin"/>
      <bottom/>
    </border>
    <border>
      <left style="medium"/>
      <right style="medium"/>
      <top/>
      <bottom style="medium"/>
    </border>
    <border>
      <left/>
      <right/>
      <top style="thin"/>
      <bottom/>
    </border>
    <border>
      <left style="medium"/>
      <right/>
      <top/>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right/>
      <top/>
      <bottom style="medium"/>
    </border>
    <border>
      <left style="medium"/>
      <right/>
      <top/>
      <bottom style="medium"/>
    </border>
    <border>
      <left style="thin"/>
      <right style="thin"/>
      <top style="thin"/>
      <bottom style="medium"/>
    </border>
    <border>
      <left style="thin"/>
      <right style="medium"/>
      <top style="thin"/>
      <bottom style="medium"/>
    </border>
    <border>
      <left/>
      <right style="thin"/>
      <top style="thin"/>
      <bottom/>
    </border>
    <border>
      <left/>
      <right style="thin"/>
      <top/>
      <bottom/>
    </border>
    <border>
      <left/>
      <right style="thin"/>
      <top/>
      <bottom style="thin"/>
    </border>
    <border>
      <left/>
      <right style="thin"/>
      <top style="thin"/>
      <bottom style="thin"/>
    </border>
    <border>
      <left style="thin"/>
      <right/>
      <top/>
      <bottom/>
    </border>
    <border>
      <left/>
      <right/>
      <top/>
      <bottom style="thin"/>
    </border>
    <border>
      <left/>
      <right style="medium"/>
      <top style="thin"/>
      <bottom style="thin"/>
    </border>
    <border>
      <left style="thick">
        <color rgb="FF000000"/>
      </left>
      <right style="medium">
        <color rgb="FF000000"/>
      </right>
      <top style="medium">
        <color rgb="FF000000"/>
      </top>
      <bottom style="medium">
        <color rgb="FFCCCCCC"/>
      </bottom>
    </border>
    <border>
      <left style="medium">
        <color rgb="FFCCCCCC"/>
      </left>
      <right style="medium">
        <color rgb="FF000000"/>
      </right>
      <top style="medium">
        <color rgb="FF000000"/>
      </top>
      <bottom style="medium">
        <color rgb="FFCCCCCC"/>
      </bottom>
    </border>
    <border>
      <left style="thick">
        <color rgb="FF000000"/>
      </left>
      <right style="medium">
        <color rgb="FF000000"/>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style="thick">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thick">
        <color rgb="FF000000"/>
      </left>
      <right style="thick">
        <color rgb="FF000000"/>
      </right>
      <top style="thick">
        <color rgb="FF000000"/>
      </top>
      <bottom style="thick">
        <color rgb="FF000000"/>
      </bottom>
    </border>
    <border>
      <left style="medium">
        <color rgb="FFCCCCCC"/>
      </left>
      <right style="thick">
        <color rgb="FF000000"/>
      </right>
      <top style="thick">
        <color rgb="FF000000"/>
      </top>
      <bottom style="thick">
        <color rgb="FF000000"/>
      </bottom>
    </border>
    <border>
      <left style="thick">
        <color rgb="FF000000"/>
      </left>
      <right style="thick">
        <color rgb="FF000000"/>
      </right>
      <top style="medium">
        <color rgb="FFCCCCCC"/>
      </top>
      <bottom style="thick">
        <color rgb="FF000000"/>
      </bottom>
    </border>
    <border>
      <left style="medium">
        <color rgb="FFCCCCCC"/>
      </left>
      <right style="thick">
        <color rgb="FF000000"/>
      </right>
      <top style="medium">
        <color rgb="FFCCCCCC"/>
      </top>
      <bottom style="thick">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style="medium"/>
      <right/>
      <top style="thin"/>
      <bottom style="medium"/>
    </border>
    <border>
      <left/>
      <right/>
      <top style="thin"/>
      <bottom style="medium"/>
    </border>
    <border>
      <left/>
      <right style="medium"/>
      <top/>
      <bottom style="thin"/>
    </border>
    <border>
      <left/>
      <right/>
      <top style="thin"/>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style="medium"/>
    </border>
    <border>
      <left style="medium"/>
      <right/>
      <top/>
      <bottom/>
    </border>
    <border>
      <left/>
      <right style="medium"/>
      <top/>
      <bottom/>
    </border>
    <border>
      <left/>
      <right style="thick"/>
      <top/>
      <bottom/>
    </border>
    <border>
      <left style="medium"/>
      <right style="medium"/>
      <top/>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right style="medium"/>
      <top style="thin"/>
      <bottom style="medium"/>
    </border>
  </borders>
  <cellStyleXfs count="2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4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57" applyProtection="1">
      <alignment/>
      <protection locked="0"/>
    </xf>
    <xf numFmtId="0" fontId="0" fillId="0" borderId="0" xfId="57">
      <alignment/>
      <protection/>
    </xf>
    <xf numFmtId="0" fontId="0" fillId="0" borderId="0" xfId="57" applyAlignment="1">
      <alignment horizontal="center"/>
      <protection/>
    </xf>
    <xf numFmtId="0" fontId="0" fillId="0" borderId="0" xfId="57" applyAlignment="1" applyProtection="1">
      <alignment horizontal="center"/>
      <protection locked="0"/>
    </xf>
    <xf numFmtId="0" fontId="56" fillId="33" borderId="10" xfId="0" applyFont="1" applyFill="1" applyBorder="1" applyAlignment="1" applyProtection="1">
      <alignment horizontal="center" vertical="center" wrapText="1"/>
      <protection/>
    </xf>
    <xf numFmtId="0" fontId="75" fillId="33" borderId="10" xfId="0" applyFont="1" applyFill="1" applyBorder="1" applyAlignment="1" applyProtection="1">
      <alignment horizontal="center" vertical="center" wrapText="1"/>
      <protection locked="0"/>
    </xf>
    <xf numFmtId="0" fontId="56" fillId="33" borderId="10" xfId="57" applyFont="1" applyFill="1" applyBorder="1" applyAlignment="1" applyProtection="1">
      <alignment horizontal="center" vertical="center" wrapText="1"/>
      <protection/>
    </xf>
    <xf numFmtId="14" fontId="76" fillId="33" borderId="10" xfId="57"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56" fillId="33" borderId="10" xfId="57" applyFont="1" applyFill="1" applyBorder="1" applyAlignment="1" applyProtection="1">
      <alignment horizontal="center" vertical="center" wrapText="1"/>
      <protection/>
    </xf>
    <xf numFmtId="0" fontId="17" fillId="0" borderId="0" xfId="0" applyFont="1" applyAlignment="1">
      <alignment/>
    </xf>
    <xf numFmtId="0" fontId="18" fillId="0" borderId="0" xfId="0" applyFont="1" applyAlignment="1">
      <alignment/>
    </xf>
    <xf numFmtId="0" fontId="77" fillId="0" borderId="11"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49" fontId="0" fillId="0" borderId="0" xfId="0" applyNumberFormat="1" applyAlignment="1">
      <alignment vertical="top"/>
    </xf>
    <xf numFmtId="0" fontId="73" fillId="34" borderId="15" xfId="0" applyFont="1" applyFill="1" applyBorder="1" applyAlignment="1">
      <alignment horizontal="center" vertical="top" wrapText="1"/>
    </xf>
    <xf numFmtId="0" fontId="73" fillId="34" borderId="17" xfId="0" applyFont="1" applyFill="1" applyBorder="1" applyAlignment="1">
      <alignment horizontal="center" vertical="top" wrapText="1"/>
    </xf>
    <xf numFmtId="0" fontId="56" fillId="33" borderId="10" xfId="57" applyFont="1" applyFill="1" applyBorder="1" applyAlignment="1" applyProtection="1">
      <alignment horizontal="center" vertical="center" wrapText="1"/>
      <protection/>
    </xf>
    <xf numFmtId="0" fontId="75" fillId="33" borderId="10" xfId="57" applyFont="1" applyFill="1" applyBorder="1" applyAlignment="1" applyProtection="1">
      <alignment horizontal="center" vertical="center" wrapText="1"/>
      <protection locked="0"/>
    </xf>
    <xf numFmtId="0" fontId="56" fillId="0" borderId="10" xfId="57" applyFont="1" applyBorder="1" applyAlignment="1" applyProtection="1">
      <alignment horizontal="center" vertical="center" wrapText="1"/>
      <protection locked="0"/>
    </xf>
    <xf numFmtId="0" fontId="18" fillId="0" borderId="0" xfId="57" applyFont="1">
      <alignment/>
      <protection/>
    </xf>
    <xf numFmtId="0" fontId="73" fillId="4" borderId="10" xfId="57" applyFont="1" applyFill="1" applyBorder="1" applyAlignment="1" applyProtection="1">
      <alignment horizontal="center" vertical="center" wrapText="1"/>
      <protection locked="0"/>
    </xf>
    <xf numFmtId="164" fontId="21" fillId="0" borderId="10" xfId="57" applyNumberFormat="1" applyFont="1" applyFill="1" applyBorder="1" applyAlignment="1" applyProtection="1">
      <alignment horizontal="center" vertical="center" wrapText="1"/>
      <protection locked="0"/>
    </xf>
    <xf numFmtId="0" fontId="56" fillId="0" borderId="10" xfId="57" applyFont="1" applyFill="1" applyBorder="1" applyAlignment="1" applyProtection="1">
      <alignment horizontal="center" vertical="center" wrapText="1"/>
      <protection locked="0"/>
    </xf>
    <xf numFmtId="0" fontId="0" fillId="0" borderId="0" xfId="57" applyAlignment="1">
      <alignment horizontal="left" vertical="top"/>
      <protection/>
    </xf>
    <xf numFmtId="0" fontId="78" fillId="0" borderId="18" xfId="57" applyFont="1" applyBorder="1" applyAlignment="1" applyProtection="1">
      <alignment horizontal="center" vertical="top" wrapText="1"/>
      <protection locked="0"/>
    </xf>
    <xf numFmtId="0" fontId="56" fillId="33" borderId="10" xfId="0" applyFont="1" applyFill="1" applyBorder="1" applyAlignment="1" applyProtection="1">
      <alignment horizontal="center" vertical="center" wrapText="1"/>
      <protection/>
    </xf>
    <xf numFmtId="165" fontId="10" fillId="4" borderId="10" xfId="57" applyNumberFormat="1" applyFont="1" applyFill="1" applyBorder="1" applyAlignment="1" applyProtection="1">
      <alignment horizontal="center" vertical="center" wrapText="1"/>
      <protection locked="0"/>
    </xf>
    <xf numFmtId="10" fontId="21" fillId="0" borderId="10" xfId="57" applyNumberFormat="1" applyFont="1" applyBorder="1" applyAlignment="1" applyProtection="1">
      <alignment horizontal="center" vertical="center" wrapText="1"/>
      <protection locked="0"/>
    </xf>
    <xf numFmtId="165" fontId="21" fillId="0" borderId="10" xfId="57" applyNumberFormat="1" applyFont="1" applyBorder="1" applyAlignment="1" applyProtection="1">
      <alignment horizontal="center" vertical="center" wrapText="1"/>
      <protection locked="0"/>
    </xf>
    <xf numFmtId="9" fontId="21" fillId="0" borderId="10" xfId="57" applyNumberFormat="1" applyFont="1" applyBorder="1" applyAlignment="1" applyProtection="1">
      <alignment horizontal="center" vertical="center" wrapText="1"/>
      <protection locked="0"/>
    </xf>
    <xf numFmtId="164" fontId="10" fillId="4" borderId="10" xfId="57" applyNumberFormat="1" applyFont="1" applyFill="1" applyBorder="1" applyAlignment="1" applyProtection="1">
      <alignment horizontal="center" vertical="center" wrapText="1"/>
      <protection locked="0"/>
    </xf>
    <xf numFmtId="165" fontId="21" fillId="0" borderId="10" xfId="172" applyNumberFormat="1" applyFont="1" applyBorder="1" applyAlignment="1" applyProtection="1">
      <alignment horizontal="center" vertical="center" wrapText="1"/>
      <protection locked="0"/>
    </xf>
    <xf numFmtId="0" fontId="10" fillId="4" borderId="10" xfId="57" applyFont="1" applyFill="1" applyBorder="1" applyAlignment="1" applyProtection="1">
      <alignment horizontal="center" vertical="center" wrapText="1"/>
      <protection locked="0"/>
    </xf>
    <xf numFmtId="10" fontId="10" fillId="4" borderId="10" xfId="57" applyNumberFormat="1" applyFont="1" applyFill="1" applyBorder="1" applyAlignment="1" applyProtection="1">
      <alignment horizontal="center" vertical="center" wrapText="1"/>
      <protection locked="0"/>
    </xf>
    <xf numFmtId="9" fontId="10" fillId="4" borderId="10" xfId="57" applyNumberFormat="1" applyFont="1" applyFill="1" applyBorder="1" applyAlignment="1" applyProtection="1">
      <alignment horizontal="center" vertical="center" wrapText="1"/>
      <protection locked="0"/>
    </xf>
    <xf numFmtId="0" fontId="56" fillId="33" borderId="10" xfId="57" applyFont="1" applyFill="1" applyBorder="1" applyAlignment="1" applyProtection="1">
      <alignment horizontal="center" vertical="center" wrapText="1"/>
      <protection/>
    </xf>
    <xf numFmtId="0" fontId="56" fillId="0" borderId="10" xfId="57" applyFont="1" applyFill="1" applyBorder="1" applyAlignment="1" applyProtection="1">
      <alignment horizontal="center" vertical="center" wrapText="1"/>
      <protection locked="0"/>
    </xf>
    <xf numFmtId="0" fontId="21" fillId="0" borderId="10" xfId="57" applyFont="1" applyFill="1" applyBorder="1" applyAlignment="1" applyProtection="1">
      <alignment horizontal="center" vertical="center" wrapText="1"/>
      <protection locked="0"/>
    </xf>
    <xf numFmtId="0" fontId="25" fillId="0" borderId="0" xfId="165" applyFont="1" applyBorder="1">
      <alignment/>
      <protection/>
    </xf>
    <xf numFmtId="0" fontId="27" fillId="0" borderId="0" xfId="165" applyFont="1">
      <alignment/>
      <protection/>
    </xf>
    <xf numFmtId="0" fontId="0" fillId="0" borderId="0" xfId="165" applyFont="1" applyFill="1">
      <alignment/>
      <protection/>
    </xf>
    <xf numFmtId="0" fontId="0" fillId="0" borderId="0" xfId="165" applyFont="1">
      <alignment/>
      <protection/>
    </xf>
    <xf numFmtId="0" fontId="0" fillId="0" borderId="0" xfId="165" applyFont="1" applyAlignment="1">
      <alignment horizontal="center"/>
      <protection/>
    </xf>
    <xf numFmtId="0" fontId="31" fillId="0" borderId="0" xfId="165" applyFont="1">
      <alignment/>
      <protection/>
    </xf>
    <xf numFmtId="0" fontId="27" fillId="0" borderId="0" xfId="165" applyFont="1" applyAlignment="1">
      <alignment horizontal="center"/>
      <protection/>
    </xf>
    <xf numFmtId="0" fontId="0" fillId="0" borderId="0" xfId="0" applyAlignment="1">
      <alignment vertical="center"/>
    </xf>
    <xf numFmtId="0" fontId="0" fillId="0" borderId="0" xfId="0" applyFont="1" applyAlignment="1">
      <alignment vertical="center"/>
    </xf>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57">
      <alignment/>
      <protection/>
    </xf>
    <xf numFmtId="0" fontId="0" fillId="0" borderId="0" xfId="0" applyAlignment="1">
      <alignment vertical="center" wrapText="1"/>
    </xf>
    <xf numFmtId="0" fontId="32"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0" fillId="0" borderId="0" xfId="0" applyFont="1" applyAlignment="1">
      <alignment horizontal="left" vertical="center" indent="4"/>
    </xf>
    <xf numFmtId="0" fontId="56" fillId="33" borderId="10" xfId="57" applyFont="1" applyFill="1" applyBorder="1" applyAlignment="1" applyProtection="1">
      <alignment horizontal="center" vertical="center" wrapText="1"/>
      <protection/>
    </xf>
    <xf numFmtId="0" fontId="75" fillId="33" borderId="10" xfId="0" applyFont="1" applyFill="1" applyBorder="1" applyAlignment="1" applyProtection="1">
      <alignment horizontal="center" vertical="center" wrapText="1"/>
      <protection/>
    </xf>
    <xf numFmtId="0" fontId="56" fillId="0" borderId="10" xfId="57" applyFont="1" applyBorder="1" applyAlignment="1" applyProtection="1">
      <alignment horizontal="center" vertical="center" wrapText="1"/>
      <protection/>
    </xf>
    <xf numFmtId="0" fontId="73" fillId="4" borderId="10" xfId="57" applyFont="1" applyFill="1" applyBorder="1" applyAlignment="1" applyProtection="1">
      <alignment horizontal="center" vertical="center" wrapText="1"/>
      <protection/>
    </xf>
    <xf numFmtId="14" fontId="76" fillId="33" borderId="10" xfId="57" applyNumberFormat="1" applyFont="1" applyFill="1" applyBorder="1" applyAlignment="1" applyProtection="1">
      <alignment horizontal="center" vertical="center" wrapText="1"/>
      <protection/>
    </xf>
    <xf numFmtId="164" fontId="56" fillId="0" borderId="10" xfId="57" applyNumberFormat="1" applyFont="1" applyBorder="1" applyAlignment="1" applyProtection="1">
      <alignment horizontal="center" vertical="center" wrapText="1"/>
      <protection locked="0"/>
    </xf>
    <xf numFmtId="164" fontId="56" fillId="0" borderId="10" xfId="57" applyNumberFormat="1" applyFont="1" applyBorder="1" applyAlignment="1" applyProtection="1">
      <alignment horizontal="center" vertical="center" wrapText="1"/>
      <protection locked="0"/>
    </xf>
    <xf numFmtId="164" fontId="79" fillId="0" borderId="10" xfId="57" applyNumberFormat="1" applyFont="1" applyBorder="1" applyAlignment="1" applyProtection="1">
      <alignment horizontal="center" vertical="center" wrapText="1"/>
      <protection locked="0"/>
    </xf>
    <xf numFmtId="0" fontId="10" fillId="4" borderId="10" xfId="57" applyFont="1" applyFill="1" applyBorder="1" applyAlignment="1" applyProtection="1">
      <alignment horizontal="center" vertical="center" wrapText="1"/>
      <protection/>
    </xf>
    <xf numFmtId="0" fontId="75" fillId="33" borderId="10" xfId="57" applyFont="1" applyFill="1" applyBorder="1" applyAlignment="1" applyProtection="1">
      <alignment horizontal="center" vertical="center" wrapText="1"/>
      <protection/>
    </xf>
    <xf numFmtId="0" fontId="56" fillId="4" borderId="19" xfId="57" applyFont="1" applyFill="1" applyBorder="1" applyAlignment="1" applyProtection="1">
      <alignment horizontal="center" vertical="center" wrapText="1"/>
      <protection/>
    </xf>
    <xf numFmtId="0" fontId="56" fillId="0" borderId="10" xfId="57" applyFont="1" applyFill="1" applyBorder="1" applyAlignment="1" applyProtection="1">
      <alignment horizontal="center" vertical="center" wrapText="1"/>
      <protection/>
    </xf>
    <xf numFmtId="0" fontId="56" fillId="0" borderId="10" xfId="57" applyFont="1" applyFill="1" applyBorder="1" applyAlignment="1" applyProtection="1">
      <alignment horizontal="center" vertical="center" wrapText="1"/>
      <protection/>
    </xf>
    <xf numFmtId="165" fontId="56" fillId="0" borderId="10" xfId="57" applyNumberFormat="1" applyFont="1" applyBorder="1" applyAlignment="1" applyProtection="1">
      <alignment horizontal="center" vertical="center" wrapText="1"/>
      <protection/>
    </xf>
    <xf numFmtId="165" fontId="73" fillId="4" borderId="10" xfId="57" applyNumberFormat="1" applyFont="1" applyFill="1" applyBorder="1" applyAlignment="1" applyProtection="1">
      <alignment horizontal="center" vertical="center" wrapText="1"/>
      <protection/>
    </xf>
    <xf numFmtId="0" fontId="56" fillId="0" borderId="10" xfId="57" applyFont="1" applyBorder="1" applyAlignment="1" applyProtection="1">
      <alignment horizontal="center" vertical="center" wrapText="1"/>
      <protection/>
    </xf>
    <xf numFmtId="165" fontId="56" fillId="0" borderId="10" xfId="0" applyNumberFormat="1" applyFont="1" applyBorder="1" applyAlignment="1" applyProtection="1">
      <alignment horizontal="center" vertical="center" wrapText="1"/>
      <protection/>
    </xf>
    <xf numFmtId="165" fontId="73" fillId="4" borderId="10" xfId="0" applyNumberFormat="1" applyFont="1" applyFill="1" applyBorder="1" applyAlignment="1" applyProtection="1">
      <alignment horizontal="center" vertical="center" wrapText="1"/>
      <protection/>
    </xf>
    <xf numFmtId="0" fontId="80" fillId="0" borderId="0" xfId="57" applyFont="1" applyBorder="1" applyAlignment="1" applyProtection="1">
      <alignment vertical="top" wrapText="1"/>
      <protection locked="0"/>
    </xf>
    <xf numFmtId="0" fontId="77" fillId="0" borderId="20" xfId="0" applyFont="1" applyBorder="1" applyAlignment="1">
      <alignment vertical="top"/>
    </xf>
    <xf numFmtId="0" fontId="56" fillId="33" borderId="10" xfId="57" applyFont="1" applyFill="1" applyBorder="1" applyAlignment="1" applyProtection="1">
      <alignment horizontal="center" vertical="center" wrapText="1"/>
      <protection/>
    </xf>
    <xf numFmtId="0" fontId="26" fillId="13" borderId="11" xfId="165" applyFont="1" applyFill="1" applyBorder="1" applyAlignment="1" applyProtection="1">
      <alignment horizontal="center" vertical="center" wrapText="1"/>
      <protection/>
    </xf>
    <xf numFmtId="9" fontId="0" fillId="35" borderId="11" xfId="165" applyNumberFormat="1" applyFont="1" applyFill="1" applyBorder="1" applyAlignment="1" applyProtection="1">
      <alignment horizontal="center" vertical="center" wrapText="1"/>
      <protection/>
    </xf>
    <xf numFmtId="9" fontId="0" fillId="36" borderId="11" xfId="165" applyNumberFormat="1" applyFont="1" applyFill="1" applyBorder="1" applyAlignment="1" applyProtection="1">
      <alignment horizontal="center" vertical="center" wrapText="1"/>
      <protection/>
    </xf>
    <xf numFmtId="0" fontId="29" fillId="35" borderId="11" xfId="165" applyFont="1" applyFill="1" applyBorder="1" applyAlignment="1" applyProtection="1">
      <alignment vertical="center" wrapText="1"/>
      <protection/>
    </xf>
    <xf numFmtId="0" fontId="0" fillId="35" borderId="11" xfId="165" applyFont="1" applyFill="1" applyBorder="1" applyAlignment="1" applyProtection="1">
      <alignment horizontal="center" vertical="center" wrapText="1"/>
      <protection/>
    </xf>
    <xf numFmtId="0" fontId="0" fillId="36" borderId="11" xfId="165" applyFont="1" applyFill="1" applyBorder="1" applyAlignment="1" applyProtection="1">
      <alignment horizontal="center" vertical="center" wrapText="1"/>
      <protection/>
    </xf>
    <xf numFmtId="10" fontId="0" fillId="35" borderId="14" xfId="165" applyNumberFormat="1" applyFont="1" applyFill="1" applyBorder="1" applyAlignment="1" applyProtection="1">
      <alignment horizontal="center" vertical="center" wrapText="1"/>
      <protection/>
    </xf>
    <xf numFmtId="10" fontId="0" fillId="36" borderId="14" xfId="165" applyNumberFormat="1" applyFont="1" applyFill="1" applyBorder="1" applyAlignment="1" applyProtection="1">
      <alignment horizontal="center" vertical="center" wrapText="1"/>
      <protection/>
    </xf>
    <xf numFmtId="10" fontId="0" fillId="36" borderId="14" xfId="165" applyNumberFormat="1" applyFont="1" applyFill="1" applyBorder="1" applyAlignment="1" applyProtection="1">
      <alignment horizontal="center" vertical="center"/>
      <protection/>
    </xf>
    <xf numFmtId="0" fontId="29" fillId="36" borderId="11" xfId="165" applyFont="1" applyFill="1" applyBorder="1" applyAlignment="1" applyProtection="1">
      <alignment vertical="center"/>
      <protection/>
    </xf>
    <xf numFmtId="0" fontId="0" fillId="36" borderId="11" xfId="165" applyFont="1" applyFill="1" applyBorder="1" applyAlignment="1" applyProtection="1">
      <alignment horizontal="center" vertical="center"/>
      <protection/>
    </xf>
    <xf numFmtId="9" fontId="0" fillId="36" borderId="11" xfId="165" applyNumberFormat="1" applyFont="1" applyFill="1" applyBorder="1" applyAlignment="1" applyProtection="1">
      <alignment horizontal="center" vertical="center"/>
      <protection/>
    </xf>
    <xf numFmtId="0" fontId="29" fillId="35" borderId="11" xfId="165" applyFont="1" applyFill="1" applyBorder="1" applyAlignment="1" applyProtection="1">
      <alignment vertical="center"/>
      <protection/>
    </xf>
    <xf numFmtId="9" fontId="0" fillId="35" borderId="11" xfId="165" applyNumberFormat="1" applyFont="1" applyFill="1" applyBorder="1" applyAlignment="1" applyProtection="1">
      <alignment horizontal="center" vertical="center"/>
      <protection/>
    </xf>
    <xf numFmtId="0" fontId="77" fillId="4" borderId="21" xfId="0" applyFont="1" applyFill="1" applyBorder="1" applyAlignment="1">
      <alignment horizontal="center" vertical="top" wrapText="1"/>
    </xf>
    <xf numFmtId="0" fontId="77" fillId="4" borderId="22" xfId="0" applyFont="1" applyFill="1" applyBorder="1" applyAlignment="1">
      <alignment horizontal="center" vertical="top" wrapText="1"/>
    </xf>
    <xf numFmtId="0" fontId="77" fillId="4" borderId="23" xfId="0" applyFont="1" applyFill="1" applyBorder="1" applyAlignment="1">
      <alignment horizontal="center" vertical="top" wrapText="1"/>
    </xf>
    <xf numFmtId="0" fontId="77" fillId="4" borderId="16" xfId="0" applyFont="1" applyFill="1" applyBorder="1" applyAlignment="1">
      <alignment horizontal="center" vertical="top" wrapText="1"/>
    </xf>
    <xf numFmtId="0" fontId="56" fillId="4" borderId="24" xfId="57" applyFont="1" applyFill="1" applyBorder="1" applyAlignment="1" applyProtection="1">
      <alignment horizontal="center" vertical="center" wrapText="1"/>
      <protection/>
    </xf>
    <xf numFmtId="0" fontId="11" fillId="4" borderId="25" xfId="0" applyFont="1" applyFill="1" applyBorder="1" applyAlignment="1">
      <alignment horizontal="center" vertical="center"/>
    </xf>
    <xf numFmtId="0" fontId="77" fillId="0" borderId="26" xfId="0" applyFont="1" applyBorder="1" applyAlignment="1">
      <alignment vertical="top"/>
    </xf>
    <xf numFmtId="0" fontId="77" fillId="0" borderId="27" xfId="0" applyFont="1" applyBorder="1" applyAlignment="1">
      <alignment horizontal="center" vertical="center" wrapText="1"/>
    </xf>
    <xf numFmtId="0" fontId="81" fillId="0" borderId="28" xfId="0" applyFont="1" applyBorder="1" applyAlignment="1" applyProtection="1">
      <alignment horizontal="left" wrapText="1"/>
      <protection locked="0"/>
    </xf>
    <xf numFmtId="0" fontId="81" fillId="0" borderId="23" xfId="0" applyFont="1" applyBorder="1" applyAlignment="1" applyProtection="1">
      <alignment horizontal="left" wrapText="1"/>
      <protection locked="0"/>
    </xf>
    <xf numFmtId="0" fontId="81" fillId="0" borderId="29" xfId="0" applyFont="1" applyBorder="1" applyAlignment="1" applyProtection="1">
      <alignment horizontal="left" wrapText="1"/>
      <protection locked="0"/>
    </xf>
    <xf numFmtId="0" fontId="81" fillId="0" borderId="30" xfId="0" applyFont="1" applyBorder="1" applyAlignment="1" applyProtection="1">
      <alignment horizontal="left" wrapText="1"/>
      <protection locked="0"/>
    </xf>
    <xf numFmtId="0" fontId="81" fillId="0" borderId="31" xfId="0" applyFont="1" applyBorder="1" applyAlignment="1" applyProtection="1">
      <alignment horizontal="left" wrapText="1"/>
      <protection locked="0"/>
    </xf>
    <xf numFmtId="0" fontId="81" fillId="0" borderId="15" xfId="0" applyFont="1" applyBorder="1" applyAlignment="1" applyProtection="1">
      <alignment horizontal="left" wrapText="1"/>
      <protection locked="0"/>
    </xf>
    <xf numFmtId="0" fontId="81" fillId="0" borderId="12" xfId="0" applyFont="1" applyBorder="1" applyAlignment="1" applyProtection="1">
      <alignment horizontal="left" wrapText="1"/>
      <protection locked="0"/>
    </xf>
    <xf numFmtId="0" fontId="17" fillId="0" borderId="12" xfId="0" applyFont="1" applyBorder="1" applyAlignment="1" applyProtection="1">
      <alignment horizontal="left"/>
      <protection locked="0"/>
    </xf>
    <xf numFmtId="0" fontId="17" fillId="0" borderId="16" xfId="0" applyFont="1" applyBorder="1" applyAlignment="1" applyProtection="1">
      <alignment horizontal="left"/>
      <protection locked="0"/>
    </xf>
    <xf numFmtId="0" fontId="77" fillId="0" borderId="30" xfId="0" applyFont="1" applyBorder="1" applyAlignment="1" applyProtection="1">
      <alignment horizontal="left" wrapText="1"/>
      <protection locked="0"/>
    </xf>
    <xf numFmtId="0" fontId="77" fillId="0" borderId="31" xfId="0" applyFont="1" applyBorder="1" applyAlignment="1" applyProtection="1">
      <alignment horizontal="left" wrapText="1"/>
      <protection locked="0"/>
    </xf>
    <xf numFmtId="0" fontId="81" fillId="0" borderId="32" xfId="0" applyFont="1" applyBorder="1" applyAlignment="1" applyProtection="1">
      <alignment horizontal="left" wrapText="1"/>
      <protection locked="0"/>
    </xf>
    <xf numFmtId="0" fontId="81" fillId="0" borderId="33" xfId="0" applyFont="1" applyBorder="1" applyAlignment="1" applyProtection="1">
      <alignment horizontal="left" wrapText="1"/>
      <protection locked="0"/>
    </xf>
    <xf numFmtId="0" fontId="17" fillId="0" borderId="33" xfId="0" applyFont="1" applyBorder="1" applyAlignment="1" applyProtection="1">
      <alignment horizontal="left"/>
      <protection locked="0"/>
    </xf>
    <xf numFmtId="0" fontId="17" fillId="0" borderId="34" xfId="0" applyFont="1" applyBorder="1" applyAlignment="1" applyProtection="1">
      <alignment horizontal="left"/>
      <protection locked="0"/>
    </xf>
    <xf numFmtId="0" fontId="67" fillId="4" borderId="12" xfId="53" applyFill="1" applyBorder="1" applyAlignment="1" applyProtection="1">
      <alignment horizontal="center"/>
      <protection locked="0"/>
    </xf>
    <xf numFmtId="0" fontId="29" fillId="0" borderId="11" xfId="165" applyFont="1" applyFill="1" applyBorder="1" applyAlignment="1" applyProtection="1">
      <alignment horizontal="center"/>
      <protection locked="0"/>
    </xf>
    <xf numFmtId="10" fontId="29" fillId="0" borderId="12" xfId="171" applyNumberFormat="1" applyFont="1" applyFill="1" applyBorder="1" applyAlignment="1" applyProtection="1">
      <alignment horizontal="center"/>
      <protection locked="0"/>
    </xf>
    <xf numFmtId="10" fontId="29" fillId="0" borderId="16" xfId="171" applyNumberFormat="1" applyFont="1" applyFill="1" applyBorder="1" applyAlignment="1" applyProtection="1">
      <alignment horizontal="center"/>
      <protection locked="0"/>
    </xf>
    <xf numFmtId="10" fontId="29" fillId="0" borderId="11" xfId="171" applyNumberFormat="1" applyFont="1" applyFill="1" applyBorder="1" applyAlignment="1" applyProtection="1">
      <alignment horizontal="center"/>
      <protection locked="0"/>
    </xf>
    <xf numFmtId="10" fontId="29" fillId="0" borderId="14" xfId="171" applyNumberFormat="1" applyFont="1" applyFill="1" applyBorder="1" applyAlignment="1" applyProtection="1">
      <alignment horizontal="center"/>
      <protection locked="0"/>
    </xf>
    <xf numFmtId="0" fontId="29" fillId="35" borderId="11" xfId="53" applyFont="1" applyFill="1" applyBorder="1" applyAlignment="1" applyProtection="1">
      <alignment horizontal="left" vertical="center" wrapText="1"/>
      <protection/>
    </xf>
    <xf numFmtId="0" fontId="29" fillId="36" borderId="11" xfId="53" applyFont="1" applyFill="1" applyBorder="1" applyAlignment="1" applyProtection="1">
      <alignment vertical="center" wrapText="1"/>
      <protection/>
    </xf>
    <xf numFmtId="0" fontId="29" fillId="35" borderId="11" xfId="53" applyFont="1" applyFill="1" applyBorder="1" applyAlignment="1" applyProtection="1">
      <alignment vertical="center" wrapText="1"/>
      <protection/>
    </xf>
    <xf numFmtId="0" fontId="29" fillId="36" borderId="11" xfId="53" applyFont="1" applyFill="1" applyBorder="1" applyAlignment="1" applyProtection="1">
      <alignment horizontal="left" vertical="center" wrapText="1"/>
      <protection/>
    </xf>
    <xf numFmtId="0" fontId="73" fillId="34" borderId="22" xfId="0" applyFont="1" applyFill="1" applyBorder="1" applyAlignment="1">
      <alignment horizontal="center" vertical="top" wrapText="1"/>
    </xf>
    <xf numFmtId="0" fontId="82" fillId="0" borderId="10" xfId="53" applyFont="1" applyBorder="1" applyAlignment="1" applyProtection="1">
      <alignment horizontal="center" vertical="center" wrapText="1"/>
      <protection/>
    </xf>
    <xf numFmtId="0" fontId="10" fillId="0" borderId="0" xfId="57" applyFont="1">
      <alignment/>
      <protection/>
    </xf>
    <xf numFmtId="0" fontId="21" fillId="0" borderId="0" xfId="57" applyFont="1">
      <alignment/>
      <protection/>
    </xf>
    <xf numFmtId="0" fontId="10" fillId="4" borderId="35" xfId="0" applyFont="1" applyFill="1" applyBorder="1" applyAlignment="1">
      <alignment horizontal="center" vertical="center"/>
    </xf>
    <xf numFmtId="0" fontId="10" fillId="0" borderId="0" xfId="0" applyFont="1" applyAlignment="1">
      <alignment/>
    </xf>
    <xf numFmtId="0" fontId="2" fillId="0" borderId="0" xfId="0" applyFont="1" applyAlignment="1">
      <alignment horizontal="center" vertical="center"/>
    </xf>
    <xf numFmtId="10" fontId="0" fillId="35" borderId="14" xfId="165" applyNumberFormat="1" applyFont="1" applyFill="1" applyBorder="1" applyAlignment="1" applyProtection="1">
      <alignment horizontal="center" vertical="center"/>
      <protection/>
    </xf>
    <xf numFmtId="0" fontId="29" fillId="36" borderId="11" xfId="165" applyFont="1" applyFill="1" applyBorder="1" applyAlignment="1" applyProtection="1">
      <alignment vertical="center" wrapText="1"/>
      <protection/>
    </xf>
    <xf numFmtId="0" fontId="77" fillId="0" borderId="27" xfId="0" applyFont="1" applyBorder="1" applyAlignment="1" applyProtection="1">
      <alignment horizontal="left" wrapText="1"/>
      <protection locked="0"/>
    </xf>
    <xf numFmtId="0" fontId="77" fillId="0" borderId="29" xfId="0" applyFont="1" applyBorder="1" applyAlignment="1" applyProtection="1">
      <alignment horizontal="left" wrapText="1"/>
      <protection locked="0"/>
    </xf>
    <xf numFmtId="0" fontId="67" fillId="0" borderId="0" xfId="53" applyAlignment="1" applyProtection="1">
      <alignment vertical="center"/>
      <protection locked="0"/>
    </xf>
    <xf numFmtId="0" fontId="29" fillId="35" borderId="11" xfId="53" applyFont="1" applyFill="1" applyBorder="1" applyAlignment="1" applyProtection="1">
      <alignment vertical="center"/>
      <protection/>
    </xf>
    <xf numFmtId="0" fontId="0" fillId="35" borderId="11" xfId="165" applyFont="1" applyFill="1" applyBorder="1" applyAlignment="1" applyProtection="1">
      <alignment horizontal="center" vertical="center"/>
      <protection/>
    </xf>
    <xf numFmtId="9" fontId="83" fillId="37" borderId="11" xfId="165" applyNumberFormat="1" applyFont="1" applyFill="1" applyBorder="1" applyAlignment="1" applyProtection="1">
      <alignment horizontal="center" vertical="center"/>
      <protection/>
    </xf>
    <xf numFmtId="0" fontId="0" fillId="0" borderId="0" xfId="53" applyFont="1" applyAlignment="1">
      <alignment vertical="center"/>
    </xf>
    <xf numFmtId="0" fontId="82" fillId="4" borderId="36" xfId="53" applyFont="1" applyFill="1" applyBorder="1" applyAlignment="1">
      <alignment horizontal="center" vertical="center"/>
    </xf>
    <xf numFmtId="165" fontId="0" fillId="35" borderId="14" xfId="248" applyNumberFormat="1" applyFont="1" applyFill="1" applyBorder="1" applyAlignment="1" applyProtection="1">
      <alignment horizontal="center" vertical="center" wrapText="1"/>
      <protection/>
    </xf>
    <xf numFmtId="165" fontId="0" fillId="36" borderId="14" xfId="248" applyNumberFormat="1" applyFont="1" applyFill="1" applyBorder="1" applyAlignment="1" applyProtection="1">
      <alignment horizontal="center" vertical="center" wrapText="1"/>
      <protection/>
    </xf>
    <xf numFmtId="164" fontId="0" fillId="35" borderId="11" xfId="165" applyNumberFormat="1" applyFont="1" applyFill="1" applyBorder="1" applyAlignment="1" applyProtection="1">
      <alignment horizontal="center" vertical="center"/>
      <protection/>
    </xf>
    <xf numFmtId="0" fontId="29" fillId="35" borderId="37" xfId="165" applyFont="1" applyFill="1" applyBorder="1" applyAlignment="1" applyProtection="1">
      <alignment vertical="center" wrapText="1"/>
      <protection/>
    </xf>
    <xf numFmtId="0" fontId="0" fillId="35" borderId="37" xfId="165" applyFont="1" applyFill="1" applyBorder="1" applyAlignment="1" applyProtection="1">
      <alignment horizontal="center" vertical="center" wrapText="1"/>
      <protection/>
    </xf>
    <xf numFmtId="10" fontId="0" fillId="35" borderId="38" xfId="165" applyNumberFormat="1" applyFont="1" applyFill="1" applyBorder="1" applyAlignment="1" applyProtection="1">
      <alignment horizontal="center" vertical="center" wrapText="1"/>
      <protection/>
    </xf>
    <xf numFmtId="9" fontId="0" fillId="35" borderId="28" xfId="165" applyNumberFormat="1" applyFont="1" applyFill="1" applyBorder="1" applyAlignment="1" applyProtection="1">
      <alignment horizontal="center" vertical="center" wrapText="1"/>
      <protection/>
    </xf>
    <xf numFmtId="49" fontId="29" fillId="0" borderId="11" xfId="165" applyNumberFormat="1" applyFont="1" applyFill="1" applyBorder="1" applyAlignment="1" applyProtection="1">
      <alignment horizontal="center"/>
      <protection locked="0"/>
    </xf>
    <xf numFmtId="9" fontId="29" fillId="38" borderId="39" xfId="165" applyNumberFormat="1" applyFont="1" applyFill="1" applyBorder="1" applyAlignment="1" applyProtection="1">
      <alignment vertical="center" wrapText="1"/>
      <protection/>
    </xf>
    <xf numFmtId="9" fontId="29" fillId="38" borderId="40" xfId="165" applyNumberFormat="1" applyFont="1" applyFill="1" applyBorder="1" applyAlignment="1" applyProtection="1">
      <alignment vertical="center" wrapText="1"/>
      <protection/>
    </xf>
    <xf numFmtId="9" fontId="29" fillId="38" borderId="41" xfId="165" applyNumberFormat="1" applyFont="1" applyFill="1" applyBorder="1" applyAlignment="1" applyProtection="1">
      <alignment vertical="center" wrapText="1"/>
      <protection/>
    </xf>
    <xf numFmtId="0" fontId="17" fillId="4" borderId="27" xfId="0" applyFont="1" applyFill="1" applyBorder="1" applyAlignment="1">
      <alignment/>
    </xf>
    <xf numFmtId="0" fontId="17" fillId="4" borderId="15" xfId="0" applyFont="1" applyFill="1" applyBorder="1" applyAlignment="1">
      <alignment/>
    </xf>
    <xf numFmtId="0" fontId="84" fillId="0" borderId="0" xfId="57" applyFont="1" applyBorder="1" applyAlignment="1" applyProtection="1">
      <alignment vertical="top" wrapText="1"/>
      <protection locked="0"/>
    </xf>
    <xf numFmtId="0" fontId="56" fillId="33" borderId="10" xfId="57" applyFont="1" applyFill="1" applyBorder="1" applyAlignment="1" applyProtection="1">
      <alignment horizontal="center" vertical="center" wrapText="1"/>
      <protection/>
    </xf>
    <xf numFmtId="0" fontId="29" fillId="0" borderId="0" xfId="57" applyFont="1" applyProtection="1">
      <alignment/>
      <protection locked="0"/>
    </xf>
    <xf numFmtId="1" fontId="10" fillId="4" borderId="10" xfId="57" applyNumberFormat="1" applyFont="1" applyFill="1" applyBorder="1" applyAlignment="1" applyProtection="1">
      <alignment horizontal="center" vertical="center" wrapText="1"/>
      <protection locked="0"/>
    </xf>
    <xf numFmtId="9" fontId="0" fillId="39" borderId="42" xfId="165" applyNumberFormat="1" applyFont="1" applyFill="1" applyBorder="1" applyAlignment="1" applyProtection="1">
      <alignment horizontal="center" vertical="center" wrapText="1"/>
      <protection/>
    </xf>
    <xf numFmtId="9" fontId="0" fillId="38" borderId="43" xfId="165" applyNumberFormat="1" applyFont="1" applyFill="1" applyBorder="1" applyAlignment="1" applyProtection="1">
      <alignment vertical="center"/>
      <protection/>
    </xf>
    <xf numFmtId="9" fontId="0" fillId="38" borderId="0" xfId="165" applyNumberFormat="1" applyFont="1" applyFill="1" applyBorder="1" applyAlignment="1" applyProtection="1">
      <alignment vertical="center"/>
      <protection/>
    </xf>
    <xf numFmtId="9" fontId="0" fillId="38" borderId="22" xfId="165" applyNumberFormat="1" applyFont="1" applyFill="1" applyBorder="1" applyAlignment="1" applyProtection="1">
      <alignment vertical="center"/>
      <protection/>
    </xf>
    <xf numFmtId="9" fontId="0" fillId="38" borderId="44" xfId="165" applyNumberFormat="1" applyFont="1" applyFill="1" applyBorder="1" applyAlignment="1" applyProtection="1">
      <alignment vertical="center"/>
      <protection/>
    </xf>
    <xf numFmtId="9" fontId="0" fillId="40" borderId="17" xfId="165" applyNumberFormat="1" applyFont="1" applyFill="1" applyBorder="1" applyAlignment="1" applyProtection="1">
      <alignment vertical="center"/>
      <protection/>
    </xf>
    <xf numFmtId="9" fontId="0" fillId="40" borderId="42" xfId="165" applyNumberFormat="1" applyFont="1" applyFill="1" applyBorder="1" applyAlignment="1" applyProtection="1">
      <alignment vertical="center"/>
      <protection/>
    </xf>
    <xf numFmtId="10" fontId="0" fillId="35" borderId="45" xfId="165" applyNumberFormat="1" applyFont="1" applyFill="1" applyBorder="1" applyAlignment="1" applyProtection="1">
      <alignment horizontal="center" vertical="center" wrapText="1"/>
      <protection/>
    </xf>
    <xf numFmtId="9" fontId="0" fillId="36" borderId="28" xfId="165" applyNumberFormat="1" applyFont="1" applyFill="1" applyBorder="1" applyAlignment="1" applyProtection="1">
      <alignment horizontal="center" vertical="center" wrapText="1"/>
      <protection/>
    </xf>
    <xf numFmtId="9" fontId="0" fillId="41" borderId="41" xfId="165" applyNumberFormat="1" applyFont="1" applyFill="1" applyBorder="1" applyAlignment="1" applyProtection="1">
      <alignment horizontal="center" vertical="center" wrapText="1"/>
      <protection/>
    </xf>
    <xf numFmtId="9" fontId="0" fillId="42" borderId="40" xfId="165" applyNumberFormat="1" applyFont="1" applyFill="1" applyBorder="1" applyAlignment="1" applyProtection="1">
      <alignment horizontal="center" vertical="center" wrapText="1"/>
      <protection/>
    </xf>
    <xf numFmtId="10" fontId="0" fillId="0" borderId="45" xfId="165" applyNumberFormat="1" applyFont="1" applyFill="1" applyBorder="1" applyAlignment="1" applyProtection="1">
      <alignment horizontal="center" vertical="center" wrapText="1"/>
      <protection/>
    </xf>
    <xf numFmtId="0" fontId="79" fillId="0" borderId="46" xfId="0" applyFont="1" applyBorder="1" applyAlignment="1">
      <alignment vertical="top" wrapText="1"/>
    </xf>
    <xf numFmtId="0" fontId="21" fillId="0" borderId="47" xfId="0" applyFont="1" applyBorder="1" applyAlignment="1">
      <alignment vertical="top" wrapText="1"/>
    </xf>
    <xf numFmtId="0" fontId="79" fillId="0" borderId="47" xfId="0" applyFont="1" applyBorder="1" applyAlignment="1">
      <alignment wrapText="1"/>
    </xf>
    <xf numFmtId="0" fontId="79" fillId="0" borderId="48" xfId="0" applyFont="1" applyBorder="1" applyAlignment="1">
      <alignment vertical="top" wrapText="1"/>
    </xf>
    <xf numFmtId="0" fontId="21" fillId="0" borderId="49" xfId="0" applyFont="1" applyBorder="1" applyAlignment="1">
      <alignment vertical="top" wrapText="1"/>
    </xf>
    <xf numFmtId="0" fontId="85" fillId="43" borderId="50" xfId="0" applyFont="1" applyFill="1" applyBorder="1" applyAlignment="1">
      <alignment wrapText="1"/>
    </xf>
    <xf numFmtId="0" fontId="79" fillId="0" borderId="51" xfId="0" applyFont="1" applyBorder="1" applyAlignment="1">
      <alignment vertical="top" wrapText="1"/>
    </xf>
    <xf numFmtId="0" fontId="86" fillId="0" borderId="52" xfId="0" applyFont="1" applyBorder="1" applyAlignment="1">
      <alignment vertical="top" wrapText="1"/>
    </xf>
    <xf numFmtId="0" fontId="79" fillId="0" borderId="50" xfId="0" applyFont="1" applyBorder="1" applyAlignment="1">
      <alignment wrapText="1"/>
    </xf>
    <xf numFmtId="0" fontId="21" fillId="43" borderId="53" xfId="0" applyFont="1" applyFill="1" applyBorder="1" applyAlignment="1">
      <alignment vertical="top" wrapText="1"/>
    </xf>
    <xf numFmtId="0" fontId="0" fillId="0" borderId="54" xfId="0" applyFont="1" applyBorder="1" applyAlignment="1">
      <alignment vertical="top" wrapText="1"/>
    </xf>
    <xf numFmtId="0" fontId="79" fillId="0" borderId="0" xfId="0" applyFont="1" applyAlignment="1">
      <alignment/>
    </xf>
    <xf numFmtId="0" fontId="79" fillId="43" borderId="47" xfId="0" applyFont="1" applyFill="1" applyBorder="1" applyAlignment="1">
      <alignment wrapText="1"/>
    </xf>
    <xf numFmtId="0" fontId="86" fillId="0" borderId="54" xfId="0" applyFont="1" applyBorder="1" applyAlignment="1">
      <alignment vertical="top" wrapText="1"/>
    </xf>
    <xf numFmtId="0" fontId="21" fillId="0" borderId="50" xfId="0" applyFont="1" applyBorder="1" applyAlignment="1">
      <alignment wrapText="1"/>
    </xf>
    <xf numFmtId="0" fontId="86" fillId="0" borderId="50" xfId="0" applyFont="1" applyBorder="1" applyAlignment="1">
      <alignment vertical="top" wrapText="1"/>
    </xf>
    <xf numFmtId="0" fontId="21" fillId="0" borderId="50" xfId="0" applyFont="1" applyBorder="1" applyAlignment="1">
      <alignment vertical="top" wrapText="1"/>
    </xf>
    <xf numFmtId="0" fontId="79" fillId="0" borderId="48" xfId="0" applyFont="1" applyBorder="1" applyAlignment="1">
      <alignment wrapText="1"/>
    </xf>
    <xf numFmtId="0" fontId="0" fillId="0" borderId="50" xfId="0" applyFont="1" applyBorder="1" applyAlignment="1">
      <alignment wrapText="1"/>
    </xf>
    <xf numFmtId="0" fontId="87" fillId="0" borderId="46" xfId="0" applyFont="1" applyBorder="1" applyAlignment="1">
      <alignment vertical="top" wrapText="1"/>
    </xf>
    <xf numFmtId="0" fontId="79" fillId="0" borderId="47" xfId="0" applyFont="1" applyBorder="1" applyAlignment="1">
      <alignment vertical="top" wrapText="1"/>
    </xf>
    <xf numFmtId="0" fontId="87" fillId="0" borderId="48" xfId="0" applyFont="1" applyBorder="1" applyAlignment="1">
      <alignment vertical="top" wrapText="1"/>
    </xf>
    <xf numFmtId="0" fontId="86" fillId="0" borderId="50" xfId="0" applyFont="1" applyBorder="1" applyAlignment="1">
      <alignment wrapText="1"/>
    </xf>
    <xf numFmtId="0" fontId="79" fillId="0" borderId="50" xfId="0" applyFont="1" applyBorder="1" applyAlignment="1">
      <alignment vertical="top" wrapText="1"/>
    </xf>
    <xf numFmtId="0" fontId="87" fillId="0" borderId="48" xfId="0" applyFont="1" applyBorder="1" applyAlignment="1">
      <alignment wrapText="1"/>
    </xf>
    <xf numFmtId="9" fontId="21" fillId="0" borderId="55" xfId="0" applyNumberFormat="1" applyFont="1" applyBorder="1" applyAlignment="1">
      <alignment horizontal="center" vertical="center" wrapText="1"/>
    </xf>
    <xf numFmtId="9" fontId="21" fillId="0" borderId="56" xfId="0" applyNumberFormat="1" applyFont="1" applyBorder="1" applyAlignment="1">
      <alignment horizontal="center" vertical="center" wrapText="1"/>
    </xf>
    <xf numFmtId="10" fontId="21" fillId="0" borderId="55" xfId="0" applyNumberFormat="1" applyFont="1" applyBorder="1" applyAlignment="1">
      <alignment horizontal="center" vertical="center" wrapText="1"/>
    </xf>
    <xf numFmtId="10" fontId="21" fillId="0" borderId="56" xfId="0" applyNumberFormat="1" applyFont="1" applyBorder="1" applyAlignment="1">
      <alignment horizontal="center" vertical="center" wrapText="1"/>
    </xf>
    <xf numFmtId="0" fontId="0" fillId="33" borderId="57" xfId="0" applyFont="1" applyFill="1" applyBorder="1" applyAlignment="1">
      <alignment vertical="center" wrapText="1"/>
    </xf>
    <xf numFmtId="0" fontId="0" fillId="33" borderId="58"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10" fontId="21" fillId="0" borderId="57" xfId="0" applyNumberFormat="1" applyFont="1" applyBorder="1" applyAlignment="1">
      <alignment horizontal="center" vertical="center" wrapText="1"/>
    </xf>
    <xf numFmtId="10" fontId="21" fillId="0" borderId="58" xfId="0" applyNumberFormat="1"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0" fillId="0" borderId="56" xfId="0" applyFont="1" applyBorder="1" applyAlignment="1">
      <alignment vertical="center" wrapText="1"/>
    </xf>
    <xf numFmtId="0" fontId="79" fillId="0" borderId="57" xfId="0" applyFont="1" applyBorder="1" applyAlignment="1">
      <alignment horizontal="center" vertical="center" wrapText="1"/>
    </xf>
    <xf numFmtId="0" fontId="79" fillId="0" borderId="58"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 fillId="0" borderId="0" xfId="0" applyFont="1" applyAlignment="1">
      <alignment horizontal="center" vertical="center"/>
    </xf>
    <xf numFmtId="0" fontId="24" fillId="34" borderId="59" xfId="165" applyFont="1" applyFill="1" applyBorder="1" applyAlignment="1" applyProtection="1">
      <alignment horizontal="center"/>
      <protection/>
    </xf>
    <xf numFmtId="0" fontId="24" fillId="34" borderId="60" xfId="165" applyFont="1" applyFill="1" applyBorder="1" applyAlignment="1" applyProtection="1">
      <alignment horizontal="center"/>
      <protection/>
    </xf>
    <xf numFmtId="0" fontId="24" fillId="34" borderId="61" xfId="165" applyFont="1" applyFill="1" applyBorder="1" applyAlignment="1" applyProtection="1">
      <alignment horizontal="center"/>
      <protection/>
    </xf>
    <xf numFmtId="0" fontId="2" fillId="34" borderId="27" xfId="165" applyFont="1" applyFill="1" applyBorder="1" applyAlignment="1" applyProtection="1">
      <alignment horizontal="center" vertical="center"/>
      <protection/>
    </xf>
    <xf numFmtId="0" fontId="2" fillId="34" borderId="28" xfId="165" applyFont="1" applyFill="1" applyBorder="1" applyAlignment="1" applyProtection="1">
      <alignment horizontal="center" vertical="center"/>
      <protection/>
    </xf>
    <xf numFmtId="0" fontId="2" fillId="34" borderId="23" xfId="165" applyFont="1" applyFill="1" applyBorder="1" applyAlignment="1" applyProtection="1">
      <alignment horizontal="center" vertical="center"/>
      <protection/>
    </xf>
    <xf numFmtId="0" fontId="26" fillId="44" borderId="62" xfId="165" applyFont="1" applyFill="1" applyBorder="1" applyAlignment="1" applyProtection="1">
      <alignment horizontal="center" vertical="center" wrapText="1"/>
      <protection/>
    </xf>
    <xf numFmtId="0" fontId="26" fillId="44" borderId="39" xfId="165" applyFont="1" applyFill="1" applyBorder="1" applyAlignment="1" applyProtection="1">
      <alignment horizontal="center" vertical="center" wrapText="1"/>
      <protection/>
    </xf>
    <xf numFmtId="0" fontId="26" fillId="44" borderId="26" xfId="165" applyFont="1" applyFill="1" applyBorder="1" applyAlignment="1" applyProtection="1">
      <alignment horizontal="center" vertical="center" wrapText="1"/>
      <protection/>
    </xf>
    <xf numFmtId="0" fontId="26" fillId="44" borderId="41" xfId="165" applyFont="1" applyFill="1" applyBorder="1" applyAlignment="1" applyProtection="1">
      <alignment horizontal="center" vertical="center" wrapText="1"/>
      <protection/>
    </xf>
    <xf numFmtId="0" fontId="26" fillId="44" borderId="28" xfId="165" applyFont="1" applyFill="1" applyBorder="1" applyAlignment="1" applyProtection="1">
      <alignment horizontal="center" vertical="center" wrapText="1"/>
      <protection/>
    </xf>
    <xf numFmtId="0" fontId="26" fillId="44" borderId="12" xfId="165" applyFont="1" applyFill="1" applyBorder="1" applyAlignment="1" applyProtection="1">
      <alignment horizontal="center" vertical="center" wrapText="1"/>
      <protection/>
    </xf>
    <xf numFmtId="0" fontId="26" fillId="13" borderId="17" xfId="165" applyFont="1" applyFill="1" applyBorder="1" applyAlignment="1" applyProtection="1">
      <alignment horizontal="center" vertical="center" wrapText="1"/>
      <protection/>
    </xf>
    <xf numFmtId="0" fontId="26" fillId="13" borderId="42" xfId="165" applyFont="1" applyFill="1" applyBorder="1" applyAlignment="1" applyProtection="1">
      <alignment horizontal="center" vertical="center" wrapText="1"/>
      <protection/>
    </xf>
    <xf numFmtId="0" fontId="26" fillId="13" borderId="28" xfId="165" applyFont="1" applyFill="1" applyBorder="1" applyAlignment="1" applyProtection="1">
      <alignment horizontal="center" vertical="center" wrapText="1"/>
      <protection/>
    </xf>
    <xf numFmtId="0" fontId="26" fillId="13" borderId="12" xfId="165" applyFont="1" applyFill="1" applyBorder="1" applyAlignment="1" applyProtection="1">
      <alignment horizontal="center" vertical="center" wrapText="1"/>
      <protection/>
    </xf>
    <xf numFmtId="0" fontId="26" fillId="13" borderId="23" xfId="165" applyFont="1" applyFill="1" applyBorder="1" applyAlignment="1" applyProtection="1">
      <alignment horizontal="center" vertical="center" wrapText="1"/>
      <protection/>
    </xf>
    <xf numFmtId="0" fontId="26" fillId="13" borderId="16" xfId="165" applyFont="1" applyFill="1" applyBorder="1" applyAlignment="1" applyProtection="1">
      <alignment horizontal="center" vertical="center" wrapText="1"/>
      <protection/>
    </xf>
    <xf numFmtId="0" fontId="29" fillId="35" borderId="63" xfId="165" applyFont="1" applyFill="1" applyBorder="1" applyAlignment="1" applyProtection="1">
      <alignment horizontal="left" vertical="center" wrapText="1"/>
      <protection/>
    </xf>
    <xf numFmtId="0" fontId="29" fillId="35" borderId="64" xfId="165" applyFont="1" applyFill="1" applyBorder="1" applyAlignment="1" applyProtection="1">
      <alignment horizontal="left" vertical="center" wrapText="1"/>
      <protection/>
    </xf>
    <xf numFmtId="0" fontId="29" fillId="13" borderId="26" xfId="53" applyFont="1" applyFill="1" applyBorder="1" applyAlignment="1" applyProtection="1">
      <alignment horizontal="center" vertical="center"/>
      <protection/>
    </xf>
    <xf numFmtId="0" fontId="29" fillId="13" borderId="44" xfId="53" applyFont="1" applyFill="1" applyBorder="1" applyAlignment="1" applyProtection="1">
      <alignment horizontal="center" vertical="center"/>
      <protection/>
    </xf>
    <xf numFmtId="0" fontId="29" fillId="13" borderId="65" xfId="53" applyFont="1" applyFill="1" applyBorder="1" applyAlignment="1" applyProtection="1">
      <alignment horizontal="center" vertical="center"/>
      <protection/>
    </xf>
    <xf numFmtId="0" fontId="29" fillId="36" borderId="20" xfId="165" applyFont="1" applyFill="1" applyBorder="1" applyAlignment="1" applyProtection="1">
      <alignment horizontal="left" vertical="center" wrapText="1"/>
      <protection/>
    </xf>
    <xf numFmtId="0" fontId="29" fillId="36" borderId="66" xfId="165" applyFont="1" applyFill="1" applyBorder="1" applyAlignment="1" applyProtection="1">
      <alignment horizontal="left" vertical="center" wrapText="1"/>
      <protection/>
    </xf>
    <xf numFmtId="0" fontId="29" fillId="35" borderId="20" xfId="165" applyFont="1" applyFill="1" applyBorder="1" applyAlignment="1" applyProtection="1">
      <alignment horizontal="left" vertical="center" wrapText="1"/>
      <protection/>
    </xf>
    <xf numFmtId="0" fontId="29" fillId="35" borderId="66" xfId="165" applyFont="1" applyFill="1" applyBorder="1" applyAlignment="1" applyProtection="1">
      <alignment horizontal="left" vertical="center" wrapText="1"/>
      <protection/>
    </xf>
    <xf numFmtId="0" fontId="88" fillId="13" borderId="20" xfId="53" applyFont="1" applyFill="1" applyBorder="1" applyAlignment="1" applyProtection="1">
      <alignment horizontal="center" vertical="center"/>
      <protection/>
    </xf>
    <xf numFmtId="0" fontId="88" fillId="13" borderId="66" xfId="53" applyFont="1" applyFill="1" applyBorder="1" applyAlignment="1" applyProtection="1">
      <alignment horizontal="center" vertical="center"/>
      <protection/>
    </xf>
    <xf numFmtId="0" fontId="88" fillId="13" borderId="45" xfId="53" applyFont="1" applyFill="1" applyBorder="1" applyAlignment="1" applyProtection="1">
      <alignment horizontal="center" vertical="center"/>
      <protection/>
    </xf>
    <xf numFmtId="166" fontId="29" fillId="35" borderId="13" xfId="165" applyNumberFormat="1" applyFont="1" applyFill="1" applyBorder="1" applyAlignment="1" applyProtection="1">
      <alignment horizontal="center"/>
      <protection/>
    </xf>
    <xf numFmtId="166" fontId="29" fillId="35" borderId="11" xfId="165" applyNumberFormat="1" applyFont="1" applyFill="1" applyBorder="1" applyAlignment="1" applyProtection="1">
      <alignment horizontal="center"/>
      <protection/>
    </xf>
    <xf numFmtId="166" fontId="29" fillId="35" borderId="14" xfId="165" applyNumberFormat="1" applyFont="1" applyFill="1" applyBorder="1" applyAlignment="1" applyProtection="1">
      <alignment horizontal="center"/>
      <protection/>
    </xf>
    <xf numFmtId="166" fontId="29" fillId="36" borderId="13" xfId="165" applyNumberFormat="1" applyFont="1" applyFill="1" applyBorder="1" applyAlignment="1" applyProtection="1">
      <alignment horizontal="center"/>
      <protection/>
    </xf>
    <xf numFmtId="166" fontId="29" fillId="36" borderId="11" xfId="165" applyNumberFormat="1" applyFont="1" applyFill="1" applyBorder="1" applyAlignment="1" applyProtection="1">
      <alignment horizontal="center"/>
      <protection/>
    </xf>
    <xf numFmtId="166" fontId="29" fillId="36" borderId="14" xfId="165" applyNumberFormat="1" applyFont="1" applyFill="1" applyBorder="1" applyAlignment="1" applyProtection="1">
      <alignment horizontal="center"/>
      <protection/>
    </xf>
    <xf numFmtId="166" fontId="29" fillId="35" borderId="67" xfId="165" applyNumberFormat="1" applyFont="1" applyFill="1" applyBorder="1" applyAlignment="1" applyProtection="1">
      <alignment horizontal="center"/>
      <protection/>
    </xf>
    <xf numFmtId="166" fontId="29" fillId="35" borderId="37" xfId="165" applyNumberFormat="1" applyFont="1" applyFill="1" applyBorder="1" applyAlignment="1" applyProtection="1">
      <alignment horizontal="center"/>
      <protection/>
    </xf>
    <xf numFmtId="166" fontId="29" fillId="35" borderId="38" xfId="165" applyNumberFormat="1" applyFont="1" applyFill="1" applyBorder="1" applyAlignment="1" applyProtection="1">
      <alignment horizontal="center"/>
      <protection/>
    </xf>
    <xf numFmtId="0" fontId="28" fillId="45" borderId="13" xfId="165" applyFont="1" applyFill="1" applyBorder="1" applyAlignment="1" applyProtection="1">
      <alignment horizontal="center" vertical="center" wrapText="1"/>
      <protection/>
    </xf>
    <xf numFmtId="9" fontId="0" fillId="38" borderId="28" xfId="165" applyNumberFormat="1" applyFont="1" applyFill="1" applyBorder="1" applyAlignment="1" applyProtection="1">
      <alignment horizontal="center" vertical="center" wrapText="1"/>
      <protection/>
    </xf>
    <xf numFmtId="9" fontId="0" fillId="38" borderId="30" xfId="165" applyNumberFormat="1" applyFont="1" applyFill="1" applyBorder="1" applyAlignment="1" applyProtection="1">
      <alignment horizontal="center" vertical="center" wrapText="1"/>
      <protection/>
    </xf>
    <xf numFmtId="9" fontId="0" fillId="38" borderId="12" xfId="165" applyNumberFormat="1" applyFont="1" applyFill="1" applyBorder="1" applyAlignment="1" applyProtection="1">
      <alignment horizontal="center" vertical="center" wrapText="1"/>
      <protection/>
    </xf>
    <xf numFmtId="0" fontId="28" fillId="11" borderId="13" xfId="165" applyFont="1" applyFill="1" applyBorder="1" applyAlignment="1" applyProtection="1">
      <alignment horizontal="center" vertical="center" wrapText="1"/>
      <protection/>
    </xf>
    <xf numFmtId="0" fontId="28" fillId="11" borderId="13" xfId="165" applyFont="1" applyFill="1" applyBorder="1" applyAlignment="1" applyProtection="1">
      <alignment horizontal="center" vertical="center"/>
      <protection/>
    </xf>
    <xf numFmtId="0" fontId="28" fillId="12" borderId="13" xfId="165" applyFont="1" applyFill="1" applyBorder="1" applyAlignment="1" applyProtection="1">
      <alignment horizontal="center" vertical="center" wrapText="1"/>
      <protection/>
    </xf>
    <xf numFmtId="0" fontId="28" fillId="12" borderId="13" xfId="165" applyFont="1" applyFill="1" applyBorder="1" applyAlignment="1" applyProtection="1">
      <alignment horizontal="center" vertical="center"/>
      <protection/>
    </xf>
    <xf numFmtId="0" fontId="28" fillId="32" borderId="13" xfId="165" applyFont="1" applyFill="1" applyBorder="1" applyAlignment="1" applyProtection="1">
      <alignment horizontal="center" vertical="center" wrapText="1"/>
      <protection/>
    </xf>
    <xf numFmtId="0" fontId="28" fillId="32" borderId="13" xfId="165" applyFont="1" applyFill="1" applyBorder="1" applyAlignment="1" applyProtection="1">
      <alignment horizontal="center" vertical="center"/>
      <protection/>
    </xf>
    <xf numFmtId="0" fontId="28" fillId="10" borderId="29" xfId="165" applyFont="1" applyFill="1" applyBorder="1" applyAlignment="1" applyProtection="1">
      <alignment horizontal="center" vertical="center" wrapText="1"/>
      <protection/>
    </xf>
    <xf numFmtId="0" fontId="28" fillId="10" borderId="15" xfId="165" applyFont="1" applyFill="1" applyBorder="1" applyAlignment="1" applyProtection="1">
      <alignment horizontal="center" vertical="center" wrapText="1"/>
      <protection/>
    </xf>
    <xf numFmtId="0" fontId="28" fillId="13" borderId="13" xfId="165" applyFont="1" applyFill="1" applyBorder="1" applyAlignment="1" applyProtection="1">
      <alignment horizontal="center" vertical="center" wrapText="1"/>
      <protection/>
    </xf>
    <xf numFmtId="0" fontId="28" fillId="13" borderId="13" xfId="165" applyFont="1" applyFill="1" applyBorder="1" applyAlignment="1" applyProtection="1">
      <alignment horizontal="center" vertical="center"/>
      <protection/>
    </xf>
    <xf numFmtId="0" fontId="28" fillId="46" borderId="27" xfId="165" applyFont="1" applyFill="1" applyBorder="1" applyAlignment="1" applyProtection="1">
      <alignment horizontal="center" vertical="center" wrapText="1"/>
      <protection/>
    </xf>
    <xf numFmtId="0" fontId="28" fillId="46" borderId="29" xfId="165" applyFont="1" applyFill="1" applyBorder="1" applyAlignment="1" applyProtection="1">
      <alignment horizontal="center" vertical="center" wrapText="1"/>
      <protection/>
    </xf>
    <xf numFmtId="0" fontId="28" fillId="46" borderId="15" xfId="165" applyFont="1" applyFill="1" applyBorder="1" applyAlignment="1" applyProtection="1">
      <alignment horizontal="center" vertical="center" wrapText="1"/>
      <protection/>
    </xf>
    <xf numFmtId="9" fontId="29" fillId="38" borderId="21" xfId="165" applyNumberFormat="1" applyFont="1" applyFill="1" applyBorder="1" applyAlignment="1" applyProtection="1">
      <alignment horizontal="center" vertical="center" wrapText="1"/>
      <protection/>
    </xf>
    <xf numFmtId="9" fontId="29" fillId="38" borderId="25" xfId="165" applyNumberFormat="1" applyFont="1" applyFill="1" applyBorder="1" applyAlignment="1" applyProtection="1">
      <alignment horizontal="center" vertical="center" wrapText="1"/>
      <protection/>
    </xf>
    <xf numFmtId="9" fontId="29" fillId="38" borderId="43" xfId="165" applyNumberFormat="1" applyFont="1" applyFill="1" applyBorder="1" applyAlignment="1" applyProtection="1">
      <alignment horizontal="center" vertical="center" wrapText="1"/>
      <protection/>
    </xf>
    <xf numFmtId="9" fontId="29" fillId="38" borderId="0" xfId="165" applyNumberFormat="1" applyFont="1" applyFill="1" applyBorder="1" applyAlignment="1" applyProtection="1">
      <alignment horizontal="center" vertical="center" wrapText="1"/>
      <protection/>
    </xf>
    <xf numFmtId="9" fontId="29" fillId="38" borderId="22" xfId="165" applyNumberFormat="1" applyFont="1" applyFill="1" applyBorder="1" applyAlignment="1" applyProtection="1">
      <alignment horizontal="center" vertical="center" wrapText="1"/>
      <protection/>
    </xf>
    <xf numFmtId="9" fontId="29" fillId="38" borderId="44" xfId="165" applyNumberFormat="1" applyFont="1" applyFill="1" applyBorder="1" applyAlignment="1" applyProtection="1">
      <alignment horizontal="center" vertical="center" wrapText="1"/>
      <protection/>
    </xf>
    <xf numFmtId="0" fontId="2" fillId="34" borderId="13" xfId="165" applyFont="1" applyFill="1" applyBorder="1" applyAlignment="1" applyProtection="1">
      <alignment horizontal="center" vertical="center"/>
      <protection/>
    </xf>
    <xf numFmtId="0" fontId="2" fillId="34" borderId="11" xfId="165" applyFont="1" applyFill="1" applyBorder="1" applyAlignment="1" applyProtection="1">
      <alignment horizontal="center" vertical="center"/>
      <protection/>
    </xf>
    <xf numFmtId="0" fontId="2" fillId="34" borderId="14" xfId="165" applyFont="1" applyFill="1" applyBorder="1" applyAlignment="1" applyProtection="1">
      <alignment horizontal="center" vertical="center"/>
      <protection/>
    </xf>
    <xf numFmtId="0" fontId="16" fillId="4" borderId="68" xfId="57" applyFont="1" applyFill="1" applyBorder="1" applyAlignment="1" applyProtection="1">
      <alignment horizontal="center"/>
      <protection/>
    </xf>
    <xf numFmtId="0" fontId="16" fillId="4" borderId="69" xfId="57" applyFont="1" applyFill="1" applyBorder="1" applyAlignment="1" applyProtection="1">
      <alignment horizontal="center"/>
      <protection/>
    </xf>
    <xf numFmtId="0" fontId="16" fillId="4" borderId="70" xfId="57" applyFont="1" applyFill="1" applyBorder="1" applyAlignment="1" applyProtection="1">
      <alignment horizontal="center"/>
      <protection/>
    </xf>
    <xf numFmtId="0" fontId="10" fillId="34" borderId="71" xfId="57" applyFont="1" applyFill="1" applyBorder="1" applyAlignment="1" applyProtection="1">
      <alignment horizontal="left" vertical="center" wrapText="1"/>
      <protection/>
    </xf>
    <xf numFmtId="0" fontId="10" fillId="34" borderId="72" xfId="57" applyFont="1" applyFill="1" applyBorder="1" applyAlignment="1" applyProtection="1">
      <alignment horizontal="left" vertical="center" wrapText="1"/>
      <protection/>
    </xf>
    <xf numFmtId="0" fontId="10" fillId="34" borderId="73" xfId="57" applyFont="1" applyFill="1" applyBorder="1" applyAlignment="1" applyProtection="1">
      <alignment horizontal="left" vertical="center" wrapText="1"/>
      <protection/>
    </xf>
    <xf numFmtId="0" fontId="10" fillId="34" borderId="36" xfId="57" applyFont="1" applyFill="1" applyBorder="1" applyAlignment="1" applyProtection="1">
      <alignment horizontal="left" vertical="center" wrapText="1"/>
      <protection/>
    </xf>
    <xf numFmtId="0" fontId="10" fillId="34" borderId="35" xfId="57" applyFont="1" applyFill="1" applyBorder="1" applyAlignment="1" applyProtection="1">
      <alignment horizontal="left" vertical="center" wrapText="1"/>
      <protection/>
    </xf>
    <xf numFmtId="0" fontId="10" fillId="34" borderId="74" xfId="57" applyFont="1" applyFill="1" applyBorder="1" applyAlignment="1" applyProtection="1">
      <alignment horizontal="left" vertical="center" wrapText="1"/>
      <protection/>
    </xf>
    <xf numFmtId="0" fontId="10" fillId="34" borderId="10" xfId="57" applyFont="1" applyFill="1" applyBorder="1" applyAlignment="1" applyProtection="1">
      <alignment vertical="center" wrapText="1"/>
      <protection/>
    </xf>
    <xf numFmtId="0" fontId="56" fillId="33" borderId="19" xfId="57" applyFont="1" applyFill="1" applyBorder="1" applyAlignment="1" applyProtection="1">
      <alignment horizontal="left" vertical="center" wrapText="1"/>
      <protection/>
    </xf>
    <xf numFmtId="0" fontId="56" fillId="33" borderId="24" xfId="57" applyFont="1" applyFill="1" applyBorder="1" applyAlignment="1" applyProtection="1">
      <alignment horizontal="left" vertical="center" wrapText="1"/>
      <protection/>
    </xf>
    <xf numFmtId="9" fontId="56" fillId="33" borderId="19" xfId="57" applyNumberFormat="1" applyFont="1" applyFill="1" applyBorder="1" applyAlignment="1" applyProtection="1">
      <alignment horizontal="center" vertical="center" wrapText="1"/>
      <protection/>
    </xf>
    <xf numFmtId="0" fontId="56" fillId="33" borderId="24" xfId="57" applyFont="1" applyFill="1" applyBorder="1" applyAlignment="1" applyProtection="1">
      <alignment horizontal="center" vertical="center" wrapText="1"/>
      <protection/>
    </xf>
    <xf numFmtId="10" fontId="56" fillId="4" borderId="10" xfId="171" applyNumberFormat="1" applyFont="1" applyFill="1" applyBorder="1" applyAlignment="1" applyProtection="1">
      <alignment horizontal="center" vertical="center" wrapText="1"/>
      <protection/>
    </xf>
    <xf numFmtId="0" fontId="56" fillId="33" borderId="10" xfId="57" applyFont="1" applyFill="1" applyBorder="1" applyAlignment="1" applyProtection="1">
      <alignment horizontal="left" vertical="center" wrapText="1"/>
      <protection/>
    </xf>
    <xf numFmtId="9" fontId="56" fillId="33" borderId="10" xfId="57" applyNumberFormat="1" applyFont="1" applyFill="1" applyBorder="1" applyAlignment="1" applyProtection="1">
      <alignment horizontal="center" vertical="center" wrapText="1"/>
      <protection/>
    </xf>
    <xf numFmtId="0" fontId="56" fillId="33" borderId="10" xfId="57" applyFont="1" applyFill="1" applyBorder="1" applyAlignment="1" applyProtection="1">
      <alignment horizontal="center" vertical="center" wrapText="1"/>
      <protection/>
    </xf>
    <xf numFmtId="0" fontId="82" fillId="0" borderId="69" xfId="53" applyFont="1" applyBorder="1" applyAlignment="1" applyProtection="1">
      <alignment horizontal="center" vertical="center" wrapText="1"/>
      <protection/>
    </xf>
    <xf numFmtId="0" fontId="82" fillId="0" borderId="70" xfId="53" applyFont="1" applyBorder="1" applyAlignment="1" applyProtection="1">
      <alignment horizontal="center" vertical="center" wrapText="1"/>
      <protection/>
    </xf>
    <xf numFmtId="0" fontId="82" fillId="0" borderId="68" xfId="53" applyFont="1" applyBorder="1" applyAlignment="1" applyProtection="1">
      <alignment horizontal="center" vertical="center" wrapText="1"/>
      <protection locked="0"/>
    </xf>
    <xf numFmtId="0" fontId="82" fillId="0" borderId="69" xfId="53" applyFont="1" applyBorder="1" applyAlignment="1" applyProtection="1">
      <alignment horizontal="center" vertical="center" wrapText="1"/>
      <protection locked="0"/>
    </xf>
    <xf numFmtId="0" fontId="82" fillId="0" borderId="70" xfId="53" applyFont="1" applyBorder="1" applyAlignment="1" applyProtection="1">
      <alignment horizontal="center" vertical="center" wrapText="1"/>
      <protection locked="0"/>
    </xf>
    <xf numFmtId="0" fontId="11" fillId="0" borderId="71" xfId="57" applyFont="1" applyBorder="1" applyAlignment="1" applyProtection="1">
      <alignment vertical="top" wrapText="1"/>
      <protection/>
    </xf>
    <xf numFmtId="0" fontId="11" fillId="0" borderId="72" xfId="57" applyFont="1" applyBorder="1" applyAlignment="1" applyProtection="1">
      <alignment vertical="top" wrapText="1"/>
      <protection/>
    </xf>
    <xf numFmtId="0" fontId="11" fillId="0" borderId="73" xfId="57" applyFont="1" applyBorder="1" applyAlignment="1" applyProtection="1">
      <alignment vertical="top" wrapText="1"/>
      <protection/>
    </xf>
    <xf numFmtId="0" fontId="84" fillId="0" borderId="75" xfId="57" applyFont="1" applyBorder="1" applyAlignment="1" applyProtection="1">
      <alignment vertical="top" wrapText="1"/>
      <protection locked="0"/>
    </xf>
    <xf numFmtId="0" fontId="84" fillId="0" borderId="0" xfId="57" applyFont="1" applyBorder="1" applyAlignment="1" applyProtection="1">
      <alignment vertical="top" wrapText="1"/>
      <protection locked="0"/>
    </xf>
    <xf numFmtId="0" fontId="84" fillId="0" borderId="76" xfId="57" applyFont="1" applyBorder="1" applyAlignment="1" applyProtection="1">
      <alignment vertical="top" wrapText="1"/>
      <protection locked="0"/>
    </xf>
    <xf numFmtId="0" fontId="11" fillId="0" borderId="75" xfId="57" applyFont="1" applyBorder="1" applyAlignment="1" applyProtection="1">
      <alignment vertical="top" wrapText="1"/>
      <protection/>
    </xf>
    <xf numFmtId="0" fontId="11" fillId="0" borderId="0" xfId="57" applyFont="1" applyBorder="1" applyAlignment="1" applyProtection="1">
      <alignment vertical="top" wrapText="1"/>
      <protection/>
    </xf>
    <xf numFmtId="0" fontId="11" fillId="0" borderId="76" xfId="57" applyFont="1" applyBorder="1" applyAlignment="1" applyProtection="1">
      <alignment vertical="top" wrapText="1"/>
      <protection/>
    </xf>
    <xf numFmtId="0" fontId="56" fillId="0" borderId="75" xfId="57" applyFont="1" applyBorder="1" applyAlignment="1" applyProtection="1">
      <alignment horizontal="left" vertical="top" wrapText="1"/>
      <protection/>
    </xf>
    <xf numFmtId="0" fontId="56" fillId="0" borderId="0" xfId="57" applyFont="1" applyBorder="1" applyAlignment="1" applyProtection="1">
      <alignment horizontal="left" vertical="top" wrapText="1"/>
      <protection/>
    </xf>
    <xf numFmtId="0" fontId="56" fillId="0" borderId="76" xfId="57" applyFont="1" applyBorder="1" applyAlignment="1" applyProtection="1">
      <alignment horizontal="left" vertical="top" wrapText="1"/>
      <protection/>
    </xf>
    <xf numFmtId="0" fontId="84" fillId="0" borderId="75" xfId="57" applyFont="1" applyBorder="1" applyAlignment="1" applyProtection="1">
      <alignment horizontal="left" vertical="top" wrapText="1"/>
      <protection locked="0"/>
    </xf>
    <xf numFmtId="0" fontId="84" fillId="0" borderId="0" xfId="57" applyFont="1" applyBorder="1" applyAlignment="1" applyProtection="1">
      <alignment horizontal="left" vertical="top" wrapText="1"/>
      <protection locked="0"/>
    </xf>
    <xf numFmtId="0" fontId="84" fillId="0" borderId="76" xfId="57" applyFont="1" applyBorder="1" applyAlignment="1" applyProtection="1">
      <alignment horizontal="left" vertical="top" wrapText="1"/>
      <protection locked="0"/>
    </xf>
    <xf numFmtId="0" fontId="56" fillId="0" borderId="77" xfId="57" applyFont="1" applyBorder="1" applyAlignment="1" applyProtection="1">
      <alignment horizontal="left" vertical="top" wrapText="1"/>
      <protection/>
    </xf>
    <xf numFmtId="0" fontId="56" fillId="0" borderId="36" xfId="57" applyFont="1" applyBorder="1" applyAlignment="1" applyProtection="1">
      <alignment horizontal="left" vertical="top" wrapText="1"/>
      <protection locked="0"/>
    </xf>
    <xf numFmtId="0" fontId="56" fillId="0" borderId="35" xfId="57" applyFont="1" applyBorder="1" applyAlignment="1" applyProtection="1">
      <alignment horizontal="left" vertical="top" wrapText="1"/>
      <protection locked="0"/>
    </xf>
    <xf numFmtId="0" fontId="56" fillId="0" borderId="74" xfId="57" applyFont="1" applyBorder="1" applyAlignment="1" applyProtection="1">
      <alignment horizontal="left" vertical="top" wrapText="1"/>
      <protection locked="0"/>
    </xf>
    <xf numFmtId="0" fontId="77" fillId="33" borderId="36" xfId="57" applyFont="1" applyFill="1" applyBorder="1" applyAlignment="1" applyProtection="1">
      <alignment horizontal="center" vertical="center" wrapText="1"/>
      <protection/>
    </xf>
    <xf numFmtId="0" fontId="77" fillId="33" borderId="35" xfId="57" applyFont="1" applyFill="1" applyBorder="1" applyAlignment="1" applyProtection="1">
      <alignment horizontal="center" vertical="center" wrapText="1"/>
      <protection/>
    </xf>
    <xf numFmtId="0" fontId="77" fillId="33" borderId="74" xfId="57" applyFont="1" applyFill="1" applyBorder="1" applyAlignment="1" applyProtection="1">
      <alignment horizontal="center" vertical="center" wrapText="1"/>
      <protection/>
    </xf>
    <xf numFmtId="0" fontId="56" fillId="0" borderId="71" xfId="57" applyFont="1" applyBorder="1" applyAlignment="1" applyProtection="1">
      <alignment horizontal="justify" vertical="center" wrapText="1"/>
      <protection locked="0"/>
    </xf>
    <xf numFmtId="0" fontId="56" fillId="0" borderId="72" xfId="57" applyFont="1" applyBorder="1" applyAlignment="1" applyProtection="1">
      <alignment horizontal="justify" vertical="center" wrapText="1"/>
      <protection locked="0"/>
    </xf>
    <xf numFmtId="0" fontId="56" fillId="0" borderId="73" xfId="57" applyFont="1" applyBorder="1" applyAlignment="1" applyProtection="1">
      <alignment horizontal="justify" vertical="center" wrapText="1"/>
      <protection locked="0"/>
    </xf>
    <xf numFmtId="0" fontId="56" fillId="0" borderId="36" xfId="57" applyFont="1" applyBorder="1" applyAlignment="1" applyProtection="1">
      <alignment horizontal="justify" vertical="center" wrapText="1"/>
      <protection locked="0"/>
    </xf>
    <xf numFmtId="0" fontId="56" fillId="0" borderId="35" xfId="57" applyFont="1" applyBorder="1" applyAlignment="1" applyProtection="1">
      <alignment horizontal="justify" vertical="center" wrapText="1"/>
      <protection locked="0"/>
    </xf>
    <xf numFmtId="0" fontId="56" fillId="0" borderId="74" xfId="57" applyFont="1" applyBorder="1" applyAlignment="1" applyProtection="1">
      <alignment horizontal="justify" vertical="center" wrapText="1"/>
      <protection locked="0"/>
    </xf>
    <xf numFmtId="0" fontId="73" fillId="33" borderId="68" xfId="57" applyFont="1" applyFill="1" applyBorder="1" applyAlignment="1" applyProtection="1">
      <alignment horizontal="center" vertical="center" wrapText="1"/>
      <protection locked="0"/>
    </xf>
    <xf numFmtId="0" fontId="73" fillId="33" borderId="70" xfId="57" applyFont="1" applyFill="1" applyBorder="1" applyAlignment="1" applyProtection="1">
      <alignment horizontal="center" vertical="center" wrapText="1"/>
      <protection locked="0"/>
    </xf>
    <xf numFmtId="0" fontId="56" fillId="33" borderId="68" xfId="57" applyFont="1" applyFill="1" applyBorder="1" applyAlignment="1" applyProtection="1">
      <alignment horizontal="center" vertical="center" wrapText="1"/>
      <protection locked="0"/>
    </xf>
    <xf numFmtId="0" fontId="56" fillId="33" borderId="70" xfId="57" applyFont="1" applyFill="1" applyBorder="1" applyAlignment="1" applyProtection="1">
      <alignment horizontal="center" vertical="center" wrapText="1"/>
      <protection locked="0"/>
    </xf>
    <xf numFmtId="0" fontId="89" fillId="0" borderId="75" xfId="57" applyFont="1" applyBorder="1" applyAlignment="1" applyProtection="1">
      <alignment horizontal="left" vertical="top" wrapText="1"/>
      <protection locked="0"/>
    </xf>
    <xf numFmtId="0" fontId="89" fillId="0" borderId="0" xfId="57" applyFont="1" applyBorder="1" applyAlignment="1" applyProtection="1">
      <alignment horizontal="left" vertical="top" wrapText="1"/>
      <protection locked="0"/>
    </xf>
    <xf numFmtId="0" fontId="89" fillId="0" borderId="76" xfId="57" applyFont="1" applyBorder="1" applyAlignment="1" applyProtection="1">
      <alignment horizontal="left" vertical="top" wrapText="1"/>
      <protection locked="0"/>
    </xf>
    <xf numFmtId="0" fontId="84" fillId="0" borderId="36" xfId="57" applyFont="1" applyBorder="1" applyAlignment="1" applyProtection="1">
      <alignment vertical="top" wrapText="1"/>
      <protection locked="0"/>
    </xf>
    <xf numFmtId="0" fontId="84" fillId="0" borderId="35" xfId="57" applyFont="1" applyBorder="1" applyAlignment="1" applyProtection="1">
      <alignment vertical="top" wrapText="1"/>
      <protection locked="0"/>
    </xf>
    <xf numFmtId="0" fontId="84" fillId="0" borderId="74" xfId="57" applyFont="1" applyBorder="1" applyAlignment="1" applyProtection="1">
      <alignment vertical="top" wrapText="1"/>
      <protection locked="0"/>
    </xf>
    <xf numFmtId="10" fontId="56" fillId="4" borderId="19" xfId="171" applyNumberFormat="1" applyFont="1" applyFill="1" applyBorder="1" applyAlignment="1" applyProtection="1">
      <alignment horizontal="center" vertical="center" wrapText="1"/>
      <protection/>
    </xf>
    <xf numFmtId="10" fontId="56" fillId="4" borderId="24" xfId="171" applyNumberFormat="1" applyFont="1" applyFill="1" applyBorder="1" applyAlignment="1" applyProtection="1">
      <alignment horizontal="center" vertical="center" wrapText="1"/>
      <protection/>
    </xf>
    <xf numFmtId="9" fontId="56" fillId="33" borderId="24" xfId="57" applyNumberFormat="1" applyFont="1" applyFill="1" applyBorder="1" applyAlignment="1" applyProtection="1">
      <alignment horizontal="center" vertical="center" wrapText="1"/>
      <protection/>
    </xf>
    <xf numFmtId="0" fontId="56" fillId="33" borderId="19" xfId="57" applyFont="1" applyFill="1" applyBorder="1" applyAlignment="1" applyProtection="1">
      <alignment horizontal="left" vertical="center" wrapText="1"/>
      <protection/>
    </xf>
    <xf numFmtId="0" fontId="3" fillId="0" borderId="0" xfId="57" applyFont="1" applyBorder="1" applyAlignment="1" applyProtection="1">
      <alignment horizontal="left" vertical="top"/>
      <protection/>
    </xf>
    <xf numFmtId="0" fontId="3" fillId="0" borderId="76" xfId="57" applyFont="1" applyBorder="1" applyAlignment="1" applyProtection="1">
      <alignment horizontal="left" vertical="top"/>
      <protection/>
    </xf>
    <xf numFmtId="0" fontId="90" fillId="0" borderId="71" xfId="57" applyFont="1" applyBorder="1" applyAlignment="1" applyProtection="1">
      <alignment horizontal="left" vertical="top" wrapText="1"/>
      <protection/>
    </xf>
    <xf numFmtId="0" fontId="90" fillId="0" borderId="72" xfId="57" applyFont="1" applyBorder="1" applyAlignment="1" applyProtection="1">
      <alignment horizontal="left" vertical="top" wrapText="1"/>
      <protection/>
    </xf>
    <xf numFmtId="0" fontId="90" fillId="0" borderId="73" xfId="57" applyFont="1" applyBorder="1" applyAlignment="1" applyProtection="1">
      <alignment horizontal="left" vertical="top" wrapText="1"/>
      <protection/>
    </xf>
    <xf numFmtId="0" fontId="73" fillId="7" borderId="68" xfId="0" applyFont="1" applyFill="1" applyBorder="1" applyAlignment="1" applyProtection="1">
      <alignment horizontal="left" vertical="center" wrapText="1"/>
      <protection/>
    </xf>
    <xf numFmtId="0" fontId="73" fillId="7" borderId="69" xfId="0" applyFont="1" applyFill="1" applyBorder="1" applyAlignment="1" applyProtection="1">
      <alignment horizontal="left" vertical="center" wrapText="1"/>
      <protection/>
    </xf>
    <xf numFmtId="0" fontId="73" fillId="7" borderId="70" xfId="0" applyFont="1" applyFill="1" applyBorder="1" applyAlignment="1" applyProtection="1">
      <alignment horizontal="left" vertical="center" wrapText="1"/>
      <protection/>
    </xf>
    <xf numFmtId="0" fontId="73" fillId="11" borderId="68" xfId="57" applyFont="1" applyFill="1" applyBorder="1" applyAlignment="1" applyProtection="1">
      <alignment horizontal="left" vertical="top" wrapText="1"/>
      <protection/>
    </xf>
    <xf numFmtId="0" fontId="73" fillId="11" borderId="69" xfId="57" applyFont="1" applyFill="1" applyBorder="1" applyAlignment="1" applyProtection="1">
      <alignment horizontal="left" vertical="top" wrapText="1"/>
      <protection/>
    </xf>
    <xf numFmtId="0" fontId="73" fillId="11" borderId="70" xfId="57" applyFont="1" applyFill="1" applyBorder="1" applyAlignment="1" applyProtection="1">
      <alignment horizontal="left" vertical="top" wrapText="1"/>
      <protection/>
    </xf>
    <xf numFmtId="0" fontId="56" fillId="0" borderId="71" xfId="57" applyFont="1" applyBorder="1" applyAlignment="1" applyProtection="1">
      <alignment horizontal="justify" vertical="center" wrapText="1"/>
      <protection locked="0"/>
    </xf>
    <xf numFmtId="0" fontId="56" fillId="33" borderId="10" xfId="57" applyFont="1" applyFill="1" applyBorder="1" applyAlignment="1" applyProtection="1">
      <alignment horizontal="left" vertical="center" wrapText="1"/>
      <protection/>
    </xf>
    <xf numFmtId="10" fontId="56" fillId="4" borderId="10" xfId="171" applyNumberFormat="1" applyFont="1" applyFill="1" applyBorder="1" applyAlignment="1" applyProtection="1">
      <alignment horizontal="center" vertical="center" wrapText="1"/>
      <protection/>
    </xf>
    <xf numFmtId="0" fontId="56" fillId="33" borderId="10" xfId="57" applyFont="1" applyFill="1" applyBorder="1" applyAlignment="1" applyProtection="1">
      <alignment horizontal="center" vertical="center" wrapText="1"/>
      <protection/>
    </xf>
    <xf numFmtId="2" fontId="56" fillId="33" borderId="19" xfId="57" applyNumberFormat="1" applyFont="1" applyFill="1" applyBorder="1" applyAlignment="1" applyProtection="1">
      <alignment horizontal="center" vertical="center" wrapText="1"/>
      <protection/>
    </xf>
    <xf numFmtId="2" fontId="56" fillId="33" borderId="24" xfId="57" applyNumberFormat="1" applyFont="1" applyFill="1" applyBorder="1" applyAlignment="1" applyProtection="1">
      <alignment horizontal="center" vertical="center" wrapText="1"/>
      <protection/>
    </xf>
    <xf numFmtId="2" fontId="56" fillId="4" borderId="10" xfId="171" applyNumberFormat="1" applyFont="1" applyFill="1" applyBorder="1" applyAlignment="1" applyProtection="1">
      <alignment horizontal="center" vertical="center" wrapText="1"/>
      <protection/>
    </xf>
    <xf numFmtId="0" fontId="56" fillId="0" borderId="75" xfId="57" applyFont="1" applyBorder="1" applyAlignment="1" applyProtection="1">
      <alignment horizontal="left" vertical="top" wrapText="1"/>
      <protection/>
    </xf>
    <xf numFmtId="0" fontId="56" fillId="33" borderId="19" xfId="57" applyFont="1" applyFill="1" applyBorder="1" applyAlignment="1" applyProtection="1">
      <alignment horizontal="center" vertical="center" wrapText="1"/>
      <protection/>
    </xf>
    <xf numFmtId="0" fontId="56" fillId="33" borderId="78" xfId="57" applyFont="1" applyFill="1" applyBorder="1" applyAlignment="1" applyProtection="1">
      <alignment horizontal="center" vertical="center" wrapText="1"/>
      <protection/>
    </xf>
    <xf numFmtId="0" fontId="56" fillId="33" borderId="24" xfId="57" applyFont="1" applyFill="1" applyBorder="1" applyAlignment="1" applyProtection="1">
      <alignment horizontal="center" vertical="center" wrapText="1"/>
      <protection/>
    </xf>
    <xf numFmtId="0" fontId="56" fillId="33" borderId="19" xfId="57" applyFont="1" applyFill="1" applyBorder="1" applyAlignment="1" applyProtection="1">
      <alignment horizontal="center" vertical="center" wrapText="1"/>
      <protection/>
    </xf>
    <xf numFmtId="0" fontId="56" fillId="33" borderId="24" xfId="57" applyFont="1" applyFill="1" applyBorder="1" applyAlignment="1" applyProtection="1">
      <alignment horizontal="center" vertical="center" wrapText="1"/>
      <protection/>
    </xf>
    <xf numFmtId="0" fontId="16" fillId="4" borderId="68" xfId="0" applyFont="1" applyFill="1" applyBorder="1" applyAlignment="1" applyProtection="1">
      <alignment horizontal="center"/>
      <protection/>
    </xf>
    <xf numFmtId="0" fontId="16" fillId="4" borderId="69" xfId="0" applyFont="1" applyFill="1" applyBorder="1" applyAlignment="1" applyProtection="1">
      <alignment horizontal="center"/>
      <protection/>
    </xf>
    <xf numFmtId="0" fontId="16" fillId="4" borderId="70" xfId="0" applyFont="1" applyFill="1" applyBorder="1" applyAlignment="1" applyProtection="1">
      <alignment horizontal="center"/>
      <protection/>
    </xf>
    <xf numFmtId="165" fontId="56" fillId="33" borderId="10" xfId="0" applyNumberFormat="1" applyFont="1" applyFill="1" applyBorder="1" applyAlignment="1" applyProtection="1">
      <alignment horizontal="center" vertical="center" wrapText="1"/>
      <protection/>
    </xf>
    <xf numFmtId="165" fontId="56" fillId="33" borderId="10" xfId="0" applyNumberFormat="1" applyFont="1" applyFill="1" applyBorder="1" applyAlignment="1" applyProtection="1">
      <alignment horizontal="center" vertical="center" wrapText="1"/>
      <protection/>
    </xf>
    <xf numFmtId="0" fontId="56" fillId="33" borderId="10" xfId="57" applyFont="1" applyFill="1" applyBorder="1" applyAlignment="1" applyProtection="1">
      <alignment horizontal="left" vertical="center" wrapText="1"/>
      <protection/>
    </xf>
    <xf numFmtId="0" fontId="56" fillId="33" borderId="10" xfId="57" applyFont="1" applyFill="1" applyBorder="1" applyAlignment="1" applyProtection="1">
      <alignment horizontal="left" vertical="center" wrapText="1"/>
      <protection/>
    </xf>
    <xf numFmtId="0" fontId="56" fillId="33" borderId="10" xfId="0" applyFont="1" applyFill="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6" fillId="33" borderId="10" xfId="57" applyFont="1" applyFill="1" applyBorder="1" applyAlignment="1" applyProtection="1">
      <alignment horizontal="left" vertical="center" wrapText="1"/>
      <protection/>
    </xf>
    <xf numFmtId="0" fontId="10" fillId="34" borderId="10" xfId="57" applyFont="1" applyFill="1" applyBorder="1" applyAlignment="1" applyProtection="1">
      <alignment vertical="center" wrapText="1"/>
      <protection locked="0"/>
    </xf>
    <xf numFmtId="10" fontId="56" fillId="33" borderId="10" xfId="171" applyNumberFormat="1" applyFont="1" applyFill="1" applyBorder="1" applyAlignment="1" applyProtection="1">
      <alignment horizontal="center" vertical="center" wrapText="1"/>
      <protection/>
    </xf>
    <xf numFmtId="0" fontId="56" fillId="0" borderId="36" xfId="57" applyFont="1" applyBorder="1" applyAlignment="1" applyProtection="1">
      <alignment horizontal="left" vertical="top" wrapText="1"/>
      <protection locked="0"/>
    </xf>
    <xf numFmtId="0" fontId="56" fillId="33" borderId="19" xfId="57" applyFont="1" applyFill="1" applyBorder="1" applyAlignment="1" applyProtection="1">
      <alignment horizontal="center" vertical="center" wrapText="1"/>
      <protection/>
    </xf>
    <xf numFmtId="0" fontId="56" fillId="33" borderId="78" xfId="57" applyFont="1" applyFill="1" applyBorder="1" applyAlignment="1" applyProtection="1">
      <alignment horizontal="center" vertical="center" wrapText="1"/>
      <protection/>
    </xf>
    <xf numFmtId="0" fontId="56" fillId="33" borderId="24" xfId="57" applyFont="1" applyFill="1" applyBorder="1" applyAlignment="1" applyProtection="1">
      <alignment horizontal="center" vertical="center" wrapText="1"/>
      <protection/>
    </xf>
    <xf numFmtId="0" fontId="56" fillId="33" borderId="19" xfId="57" applyFont="1" applyFill="1" applyBorder="1" applyAlignment="1" applyProtection="1">
      <alignment horizontal="center" vertical="center" wrapText="1"/>
      <protection/>
    </xf>
    <xf numFmtId="0" fontId="56" fillId="33" borderId="78" xfId="57" applyFont="1" applyFill="1" applyBorder="1" applyAlignment="1" applyProtection="1">
      <alignment horizontal="center" vertical="center" wrapText="1"/>
      <protection/>
    </xf>
    <xf numFmtId="0" fontId="56" fillId="33" borderId="68" xfId="57" applyFont="1" applyFill="1" applyBorder="1" applyAlignment="1" applyProtection="1">
      <alignment horizontal="center" vertical="center" wrapText="1"/>
      <protection locked="0"/>
    </xf>
    <xf numFmtId="0" fontId="56" fillId="33" borderId="19" xfId="57" applyFont="1" applyFill="1" applyBorder="1" applyAlignment="1" applyProtection="1">
      <alignment horizontal="left" vertical="center" wrapText="1"/>
      <protection/>
    </xf>
    <xf numFmtId="10" fontId="56" fillId="0" borderId="19" xfId="57" applyNumberFormat="1" applyFont="1" applyFill="1" applyBorder="1" applyAlignment="1" applyProtection="1">
      <alignment horizontal="center" vertical="center" wrapText="1"/>
      <protection/>
    </xf>
    <xf numFmtId="10" fontId="56" fillId="0" borderId="24" xfId="57" applyNumberFormat="1" applyFont="1" applyFill="1" applyBorder="1" applyAlignment="1" applyProtection="1">
      <alignment horizontal="center" vertical="center" wrapText="1"/>
      <protection/>
    </xf>
    <xf numFmtId="1" fontId="56" fillId="0" borderId="19" xfId="57" applyNumberFormat="1" applyFont="1" applyFill="1" applyBorder="1" applyAlignment="1" applyProtection="1">
      <alignment horizontal="center" vertical="center" wrapText="1"/>
      <protection/>
    </xf>
    <xf numFmtId="1" fontId="56" fillId="0" borderId="24" xfId="57" applyNumberFormat="1" applyFont="1" applyFill="1" applyBorder="1" applyAlignment="1" applyProtection="1">
      <alignment horizontal="center" vertical="center" wrapText="1"/>
      <protection/>
    </xf>
    <xf numFmtId="10" fontId="56" fillId="0" borderId="19" xfId="57" applyNumberFormat="1" applyFont="1" applyFill="1" applyBorder="1" applyAlignment="1" applyProtection="1">
      <alignment horizontal="center" vertical="center" wrapText="1"/>
      <protection/>
    </xf>
    <xf numFmtId="10" fontId="56" fillId="0" borderId="19" xfId="57" applyNumberFormat="1" applyFont="1" applyFill="1" applyBorder="1" applyAlignment="1" applyProtection="1">
      <alignment horizontal="center" vertical="center" wrapText="1"/>
      <protection/>
    </xf>
    <xf numFmtId="166" fontId="56" fillId="4" borderId="19" xfId="57" applyNumberFormat="1" applyFont="1" applyFill="1" applyBorder="1" applyAlignment="1" applyProtection="1">
      <alignment horizontal="center" vertical="center" wrapText="1"/>
      <protection/>
    </xf>
    <xf numFmtId="166" fontId="56" fillId="4" borderId="24" xfId="57" applyNumberFormat="1" applyFont="1" applyFill="1" applyBorder="1" applyAlignment="1" applyProtection="1">
      <alignment horizontal="center" vertical="center" wrapText="1"/>
      <protection/>
    </xf>
    <xf numFmtId="166" fontId="56" fillId="4" borderId="19" xfId="57" applyNumberFormat="1" applyFont="1" applyFill="1" applyBorder="1" applyAlignment="1" applyProtection="1">
      <alignment horizontal="center" vertical="center" wrapText="1"/>
      <protection/>
    </xf>
    <xf numFmtId="166" fontId="56" fillId="4" borderId="24" xfId="57" applyNumberFormat="1" applyFont="1" applyFill="1" applyBorder="1" applyAlignment="1" applyProtection="1">
      <alignment horizontal="center" vertical="center" wrapText="1"/>
      <protection/>
    </xf>
    <xf numFmtId="0" fontId="16" fillId="4" borderId="79" xfId="0" applyFont="1" applyFill="1" applyBorder="1" applyAlignment="1">
      <alignment horizontal="center" vertical="center"/>
    </xf>
    <xf numFmtId="0" fontId="16" fillId="4" borderId="80" xfId="0" applyFont="1" applyFill="1" applyBorder="1" applyAlignment="1">
      <alignment horizontal="center" vertical="center"/>
    </xf>
    <xf numFmtId="0" fontId="16" fillId="4" borderId="81" xfId="0" applyFont="1" applyFill="1" applyBorder="1" applyAlignment="1">
      <alignment horizontal="center" vertical="center"/>
    </xf>
    <xf numFmtId="0" fontId="91" fillId="0" borderId="21" xfId="0" applyFont="1" applyBorder="1" applyAlignment="1" applyProtection="1">
      <alignment horizontal="center" vertical="center" wrapText="1"/>
      <protection locked="0"/>
    </xf>
    <xf numFmtId="0" fontId="91" fillId="0" borderId="82" xfId="0" applyFont="1" applyBorder="1" applyAlignment="1" applyProtection="1">
      <alignment horizontal="center" vertical="center" wrapText="1"/>
      <protection locked="0"/>
    </xf>
    <xf numFmtId="0" fontId="92" fillId="34" borderId="22" xfId="0" applyFont="1" applyFill="1" applyBorder="1" applyAlignment="1">
      <alignment horizontal="center" vertical="center" wrapText="1"/>
    </xf>
    <xf numFmtId="0" fontId="92" fillId="34" borderId="65" xfId="0" applyFont="1" applyFill="1" applyBorder="1" applyAlignment="1">
      <alignment horizontal="center" vertical="center" wrapText="1"/>
    </xf>
    <xf numFmtId="0" fontId="87" fillId="36" borderId="20" xfId="0" applyFont="1" applyFill="1" applyBorder="1" applyAlignment="1">
      <alignment vertical="center" wrapText="1"/>
    </xf>
    <xf numFmtId="0" fontId="87" fillId="36" borderId="66" xfId="0" applyFont="1" applyFill="1" applyBorder="1" applyAlignment="1">
      <alignment vertical="center" wrapText="1"/>
    </xf>
    <xf numFmtId="0" fontId="87" fillId="36" borderId="45" xfId="0" applyFont="1" applyFill="1" applyBorder="1" applyAlignment="1">
      <alignment vertical="center" wrapText="1"/>
    </xf>
    <xf numFmtId="0" fontId="92" fillId="34" borderId="17" xfId="0" applyFont="1" applyFill="1" applyBorder="1" applyAlignment="1">
      <alignment horizontal="center" vertical="center" wrapText="1"/>
    </xf>
    <xf numFmtId="0" fontId="92" fillId="34" borderId="45" xfId="0" applyFont="1" applyFill="1" applyBorder="1" applyAlignment="1">
      <alignment horizontal="center" vertical="center" wrapText="1"/>
    </xf>
    <xf numFmtId="0" fontId="91" fillId="0" borderId="21" xfId="0" applyFont="1" applyBorder="1" applyAlignment="1">
      <alignment horizontal="center" vertical="center" wrapText="1"/>
    </xf>
    <xf numFmtId="0" fontId="91" fillId="0" borderId="82" xfId="0" applyFont="1" applyBorder="1" applyAlignment="1">
      <alignment horizontal="center" vertical="center" wrapText="1"/>
    </xf>
    <xf numFmtId="0" fontId="82" fillId="4" borderId="64" xfId="53" applyFont="1" applyFill="1" applyBorder="1" applyAlignment="1">
      <alignment horizontal="center" vertical="center"/>
    </xf>
    <xf numFmtId="0" fontId="82" fillId="4" borderId="83" xfId="53" applyFont="1" applyFill="1" applyBorder="1" applyAlignment="1">
      <alignment horizontal="center" vertical="center"/>
    </xf>
    <xf numFmtId="0" fontId="77" fillId="0" borderId="20" xfId="0" applyFont="1" applyBorder="1" applyAlignment="1">
      <alignment horizontal="justify" vertical="top"/>
    </xf>
    <xf numFmtId="0" fontId="77" fillId="0" borderId="66" xfId="0" applyFont="1" applyBorder="1" applyAlignment="1">
      <alignment horizontal="justify" vertical="top"/>
    </xf>
    <xf numFmtId="0" fontId="77" fillId="0" borderId="45" xfId="0" applyFont="1" applyBorder="1" applyAlignment="1">
      <alignment horizontal="justify" vertical="top"/>
    </xf>
    <xf numFmtId="0" fontId="81" fillId="0" borderId="20" xfId="0" applyFont="1" applyBorder="1" applyAlignment="1" applyProtection="1">
      <alignment vertical="top" wrapText="1"/>
      <protection locked="0"/>
    </xf>
    <xf numFmtId="0" fontId="81" fillId="0" borderId="66" xfId="0" applyFont="1" applyBorder="1" applyAlignment="1" applyProtection="1">
      <alignment vertical="top" wrapText="1"/>
      <protection locked="0"/>
    </xf>
    <xf numFmtId="0" fontId="81" fillId="0" borderId="45" xfId="0" applyFont="1" applyBorder="1" applyAlignment="1" applyProtection="1">
      <alignment vertical="top" wrapText="1"/>
      <protection locked="0"/>
    </xf>
    <xf numFmtId="0" fontId="81" fillId="36" borderId="20" xfId="0" applyFont="1" applyFill="1" applyBorder="1" applyAlignment="1">
      <alignment vertical="top" wrapText="1"/>
    </xf>
    <xf numFmtId="0" fontId="81" fillId="36" borderId="66" xfId="0" applyFont="1" applyFill="1" applyBorder="1" applyAlignment="1">
      <alignment vertical="top" wrapText="1"/>
    </xf>
    <xf numFmtId="0" fontId="81" fillId="36" borderId="45" xfId="0" applyFont="1" applyFill="1" applyBorder="1" applyAlignment="1">
      <alignment vertical="top" wrapText="1"/>
    </xf>
    <xf numFmtId="0" fontId="56" fillId="0" borderId="71" xfId="57" applyFont="1" applyBorder="1" applyAlignment="1" applyProtection="1">
      <alignment horizontal="justify" vertical="center" wrapText="1"/>
      <protection/>
    </xf>
    <xf numFmtId="0" fontId="56" fillId="0" borderId="72" xfId="57" applyFont="1" applyBorder="1" applyAlignment="1" applyProtection="1">
      <alignment horizontal="justify" vertical="center" wrapText="1"/>
      <protection/>
    </xf>
    <xf numFmtId="0" fontId="56" fillId="0" borderId="73" xfId="57" applyFont="1" applyBorder="1" applyAlignment="1" applyProtection="1">
      <alignment horizontal="justify" vertical="center" wrapText="1"/>
      <protection/>
    </xf>
    <xf numFmtId="0" fontId="56" fillId="0" borderId="36" xfId="57" applyFont="1" applyBorder="1" applyAlignment="1" applyProtection="1">
      <alignment horizontal="justify" vertical="center" wrapText="1"/>
      <protection/>
    </xf>
    <xf numFmtId="0" fontId="56" fillId="0" borderId="35" xfId="57" applyFont="1" applyBorder="1" applyAlignment="1" applyProtection="1">
      <alignment horizontal="justify" vertical="center" wrapText="1"/>
      <protection/>
    </xf>
    <xf numFmtId="0" fontId="56" fillId="0" borderId="74" xfId="57" applyFont="1" applyBorder="1" applyAlignment="1" applyProtection="1">
      <alignment horizontal="justify" vertical="center" wrapText="1"/>
      <protection/>
    </xf>
    <xf numFmtId="0" fontId="16" fillId="4" borderId="68" xfId="57" applyFont="1" applyFill="1" applyBorder="1" applyAlignment="1">
      <alignment horizontal="center"/>
      <protection/>
    </xf>
    <xf numFmtId="0" fontId="16" fillId="4" borderId="69" xfId="57" applyFont="1" applyFill="1" applyBorder="1" applyAlignment="1">
      <alignment horizontal="center"/>
      <protection/>
    </xf>
    <xf numFmtId="0" fontId="16" fillId="4" borderId="70" xfId="57" applyFont="1" applyFill="1" applyBorder="1" applyAlignment="1">
      <alignment horizontal="center"/>
      <protection/>
    </xf>
    <xf numFmtId="0" fontId="56" fillId="33" borderId="10" xfId="57" applyFont="1" applyFill="1" applyBorder="1" applyAlignment="1" applyProtection="1">
      <alignment horizontal="left" vertical="center" wrapText="1"/>
      <protection locked="0"/>
    </xf>
    <xf numFmtId="9" fontId="56" fillId="33" borderId="10" xfId="57" applyNumberFormat="1" applyFont="1" applyFill="1" applyBorder="1" applyAlignment="1" applyProtection="1">
      <alignment horizontal="center" vertical="center" wrapText="1"/>
      <protection locked="0"/>
    </xf>
    <xf numFmtId="0" fontId="56" fillId="33" borderId="10" xfId="57" applyFont="1" applyFill="1" applyBorder="1" applyAlignment="1" applyProtection="1">
      <alignment horizontal="center" vertical="center" wrapText="1"/>
      <protection locked="0"/>
    </xf>
    <xf numFmtId="164" fontId="56" fillId="4" borderId="10" xfId="171" applyNumberFormat="1" applyFont="1" applyFill="1" applyBorder="1" applyAlignment="1" applyProtection="1">
      <alignment horizontal="center" vertical="center" wrapText="1"/>
      <protection locked="0"/>
    </xf>
    <xf numFmtId="0" fontId="73" fillId="11" borderId="68" xfId="57" applyFont="1" applyFill="1" applyBorder="1" applyAlignment="1" applyProtection="1">
      <alignment horizontal="left" vertical="top" wrapText="1"/>
      <protection locked="0"/>
    </xf>
    <xf numFmtId="0" fontId="73" fillId="11" borderId="69" xfId="57" applyFont="1" applyFill="1" applyBorder="1" applyAlignment="1" applyProtection="1">
      <alignment horizontal="left" vertical="top" wrapText="1"/>
      <protection locked="0"/>
    </xf>
    <xf numFmtId="0" fontId="73" fillId="11" borderId="70" xfId="57" applyFont="1" applyFill="1" applyBorder="1" applyAlignment="1" applyProtection="1">
      <alignment horizontal="left" vertical="top" wrapText="1"/>
      <protection locked="0"/>
    </xf>
    <xf numFmtId="9" fontId="56" fillId="33" borderId="19" xfId="57" applyNumberFormat="1" applyFont="1" applyFill="1" applyBorder="1" applyAlignment="1" applyProtection="1">
      <alignment horizontal="center" vertical="center" wrapText="1"/>
      <protection locked="0"/>
    </xf>
    <xf numFmtId="0" fontId="56" fillId="33" borderId="24" xfId="57" applyFont="1" applyFill="1" applyBorder="1" applyAlignment="1" applyProtection="1">
      <alignment horizontal="center" vertical="center" wrapText="1"/>
      <protection locked="0"/>
    </xf>
  </cellXfs>
  <cellStyles count="2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2 2" xfId="60"/>
    <cellStyle name="Normal 3 2 2 2" xfId="61"/>
    <cellStyle name="Normal 3 2 2 3" xfId="62"/>
    <cellStyle name="Normal 3 2 3" xfId="63"/>
    <cellStyle name="Normal 3 2 3 2" xfId="64"/>
    <cellStyle name="Normal 3 2 3 3" xfId="65"/>
    <cellStyle name="Normal 3 2 4" xfId="66"/>
    <cellStyle name="Normal 3 2 5" xfId="67"/>
    <cellStyle name="Normal 3 3" xfId="68"/>
    <cellStyle name="Normal 3 3 2" xfId="69"/>
    <cellStyle name="Normal 3 3 2 2" xfId="70"/>
    <cellStyle name="Normal 3 3 2 3" xfId="71"/>
    <cellStyle name="Normal 3 3 3" xfId="72"/>
    <cellStyle name="Normal 3 3 3 2" xfId="73"/>
    <cellStyle name="Normal 3 3 3 3" xfId="74"/>
    <cellStyle name="Normal 3 3 4" xfId="75"/>
    <cellStyle name="Normal 3 3 5" xfId="76"/>
    <cellStyle name="Normal 3 4" xfId="77"/>
    <cellStyle name="Normal 3 4 2" xfId="78"/>
    <cellStyle name="Normal 3 4 2 2" xfId="79"/>
    <cellStyle name="Normal 3 4 2 3" xfId="80"/>
    <cellStyle name="Normal 3 4 3" xfId="81"/>
    <cellStyle name="Normal 3 4 4" xfId="82"/>
    <cellStyle name="Normal 3 5" xfId="83"/>
    <cellStyle name="Normal 3 5 2" xfId="84"/>
    <cellStyle name="Normal 3 5 3" xfId="85"/>
    <cellStyle name="Normal 3 6" xfId="86"/>
    <cellStyle name="Normal 3 6 2" xfId="87"/>
    <cellStyle name="Normal 3 6 3" xfId="88"/>
    <cellStyle name="Normal 3 7" xfId="89"/>
    <cellStyle name="Normal 3 8" xfId="90"/>
    <cellStyle name="Normal 3 9" xfId="91"/>
    <cellStyle name="Normal 4" xfId="92"/>
    <cellStyle name="Normal 4 2" xfId="93"/>
    <cellStyle name="Normal 4 2 2" xfId="94"/>
    <cellStyle name="Normal 4 2 2 2" xfId="95"/>
    <cellStyle name="Normal 4 2 2 3" xfId="96"/>
    <cellStyle name="Normal 4 2 3" xfId="97"/>
    <cellStyle name="Normal 4 2 3 2" xfId="98"/>
    <cellStyle name="Normal 4 2 3 3" xfId="99"/>
    <cellStyle name="Normal 4 2 4" xfId="100"/>
    <cellStyle name="Normal 4 2 5" xfId="101"/>
    <cellStyle name="Normal 4 3" xfId="102"/>
    <cellStyle name="Normal 4 3 2" xfId="103"/>
    <cellStyle name="Normal 4 3 2 2" xfId="104"/>
    <cellStyle name="Normal 4 3 2 3" xfId="105"/>
    <cellStyle name="Normal 4 3 3" xfId="106"/>
    <cellStyle name="Normal 4 3 4" xfId="107"/>
    <cellStyle name="Normal 4 4" xfId="108"/>
    <cellStyle name="Normal 4 4 2" xfId="109"/>
    <cellStyle name="Normal 4 4 3" xfId="110"/>
    <cellStyle name="Normal 4 5" xfId="111"/>
    <cellStyle name="Normal 4 5 2" xfId="112"/>
    <cellStyle name="Normal 4 5 3" xfId="113"/>
    <cellStyle name="Normal 4 6" xfId="114"/>
    <cellStyle name="Normal 4 7" xfId="115"/>
    <cellStyle name="Normal 4 8" xfId="116"/>
    <cellStyle name="Normal 5" xfId="117"/>
    <cellStyle name="Normal 5 2" xfId="118"/>
    <cellStyle name="Normal 5 2 2" xfId="119"/>
    <cellStyle name="Normal 5 2 2 2" xfId="120"/>
    <cellStyle name="Normal 5 2 2 3" xfId="121"/>
    <cellStyle name="Normal 5 2 3" xfId="122"/>
    <cellStyle name="Normal 5 2 3 2" xfId="123"/>
    <cellStyle name="Normal 5 2 3 3" xfId="124"/>
    <cellStyle name="Normal 5 2 4" xfId="125"/>
    <cellStyle name="Normal 5 2 5" xfId="126"/>
    <cellStyle name="Normal 5 3" xfId="127"/>
    <cellStyle name="Normal 5 3 2" xfId="128"/>
    <cellStyle name="Normal 5 3 2 2" xfId="129"/>
    <cellStyle name="Normal 5 3 2 3" xfId="130"/>
    <cellStyle name="Normal 5 3 3" xfId="131"/>
    <cellStyle name="Normal 5 3 4" xfId="132"/>
    <cellStyle name="Normal 5 4" xfId="133"/>
    <cellStyle name="Normal 5 4 2" xfId="134"/>
    <cellStyle name="Normal 5 4 3" xfId="135"/>
    <cellStyle name="Normal 5 5" xfId="136"/>
    <cellStyle name="Normal 5 5 2" xfId="137"/>
    <cellStyle name="Normal 5 5 3" xfId="138"/>
    <cellStyle name="Normal 5 6" xfId="139"/>
    <cellStyle name="Normal 5 7" xfId="140"/>
    <cellStyle name="Normal 5 8" xfId="141"/>
    <cellStyle name="Normal 6" xfId="142"/>
    <cellStyle name="Normal 6 2" xfId="143"/>
    <cellStyle name="Normal 6 2 2" xfId="144"/>
    <cellStyle name="Normal 6 2 2 2" xfId="145"/>
    <cellStyle name="Normal 6 2 2 3" xfId="146"/>
    <cellStyle name="Normal 6 2 3" xfId="147"/>
    <cellStyle name="Normal 6 2 3 2" xfId="148"/>
    <cellStyle name="Normal 6 2 3 3" xfId="149"/>
    <cellStyle name="Normal 6 2 4" xfId="150"/>
    <cellStyle name="Normal 6 2 5" xfId="151"/>
    <cellStyle name="Normal 6 3" xfId="152"/>
    <cellStyle name="Normal 6 3 2" xfId="153"/>
    <cellStyle name="Normal 6 3 2 2" xfId="154"/>
    <cellStyle name="Normal 6 3 2 3" xfId="155"/>
    <cellStyle name="Normal 6 3 3" xfId="156"/>
    <cellStyle name="Normal 6 3 4" xfId="157"/>
    <cellStyle name="Normal 6 4" xfId="158"/>
    <cellStyle name="Normal 6 4 2" xfId="159"/>
    <cellStyle name="Normal 6 4 3" xfId="160"/>
    <cellStyle name="Normal 6 5" xfId="161"/>
    <cellStyle name="Normal 6 5 2" xfId="162"/>
    <cellStyle name="Normal 6 5 3" xfId="163"/>
    <cellStyle name="Normal 6 6" xfId="164"/>
    <cellStyle name="Normal 6 7" xfId="165"/>
    <cellStyle name="Normal 6 7 2" xfId="166"/>
    <cellStyle name="Normal 6 8" xfId="167"/>
    <cellStyle name="Normal 7" xfId="168"/>
    <cellStyle name="Note" xfId="169"/>
    <cellStyle name="Output" xfId="170"/>
    <cellStyle name="Percent" xfId="171"/>
    <cellStyle name="Percent 2" xfId="172"/>
    <cellStyle name="Percent 2 2" xfId="173"/>
    <cellStyle name="Percent 2 3" xfId="174"/>
    <cellStyle name="Percent 3" xfId="175"/>
    <cellStyle name="Percent 3 2" xfId="176"/>
    <cellStyle name="Percent 3 2 2" xfId="177"/>
    <cellStyle name="Percent 3 2 2 2" xfId="178"/>
    <cellStyle name="Percent 3 2 2 3" xfId="179"/>
    <cellStyle name="Percent 3 2 3" xfId="180"/>
    <cellStyle name="Percent 3 2 3 2" xfId="181"/>
    <cellStyle name="Percent 3 2 3 3" xfId="182"/>
    <cellStyle name="Percent 3 2 4" xfId="183"/>
    <cellStyle name="Percent 3 2 5" xfId="184"/>
    <cellStyle name="Percent 3 3" xfId="185"/>
    <cellStyle name="Percent 3 3 2" xfId="186"/>
    <cellStyle name="Percent 3 3 2 2" xfId="187"/>
    <cellStyle name="Percent 3 3 2 3" xfId="188"/>
    <cellStyle name="Percent 3 3 3" xfId="189"/>
    <cellStyle name="Percent 3 3 4" xfId="190"/>
    <cellStyle name="Percent 3 4" xfId="191"/>
    <cellStyle name="Percent 3 4 2" xfId="192"/>
    <cellStyle name="Percent 3 4 3" xfId="193"/>
    <cellStyle name="Percent 3 5" xfId="194"/>
    <cellStyle name="Percent 3 5 2" xfId="195"/>
    <cellStyle name="Percent 3 5 3" xfId="196"/>
    <cellStyle name="Percent 3 6" xfId="197"/>
    <cellStyle name="Percent 3 7" xfId="198"/>
    <cellStyle name="Percent 3 8" xfId="199"/>
    <cellStyle name="Percent 4" xfId="200"/>
    <cellStyle name="Percent 4 2" xfId="201"/>
    <cellStyle name="Percent 4 2 2" xfId="202"/>
    <cellStyle name="Percent 4 2 2 2" xfId="203"/>
    <cellStyle name="Percent 4 2 2 3" xfId="204"/>
    <cellStyle name="Percent 4 2 3" xfId="205"/>
    <cellStyle name="Percent 4 2 3 2" xfId="206"/>
    <cellStyle name="Percent 4 2 3 3" xfId="207"/>
    <cellStyle name="Percent 4 2 4" xfId="208"/>
    <cellStyle name="Percent 4 2 5" xfId="209"/>
    <cellStyle name="Percent 4 3" xfId="210"/>
    <cellStyle name="Percent 4 3 2" xfId="211"/>
    <cellStyle name="Percent 4 3 2 2" xfId="212"/>
    <cellStyle name="Percent 4 3 2 3" xfId="213"/>
    <cellStyle name="Percent 4 3 3" xfId="214"/>
    <cellStyle name="Percent 4 3 4" xfId="215"/>
    <cellStyle name="Percent 4 4" xfId="216"/>
    <cellStyle name="Percent 4 4 2" xfId="217"/>
    <cellStyle name="Percent 4 4 3" xfId="218"/>
    <cellStyle name="Percent 4 5" xfId="219"/>
    <cellStyle name="Percent 4 5 2" xfId="220"/>
    <cellStyle name="Percent 4 5 3" xfId="221"/>
    <cellStyle name="Percent 4 6" xfId="222"/>
    <cellStyle name="Percent 4 7" xfId="223"/>
    <cellStyle name="Percent 4 8" xfId="224"/>
    <cellStyle name="Percent 5" xfId="225"/>
    <cellStyle name="Percent 5 2" xfId="226"/>
    <cellStyle name="Percent 5 2 2" xfId="227"/>
    <cellStyle name="Percent 5 2 2 2" xfId="228"/>
    <cellStyle name="Percent 5 2 2 3" xfId="229"/>
    <cellStyle name="Percent 5 2 3" xfId="230"/>
    <cellStyle name="Percent 5 2 3 2" xfId="231"/>
    <cellStyle name="Percent 5 2 3 3" xfId="232"/>
    <cellStyle name="Percent 5 2 4" xfId="233"/>
    <cellStyle name="Percent 5 2 5" xfId="234"/>
    <cellStyle name="Percent 5 3" xfId="235"/>
    <cellStyle name="Percent 5 3 2" xfId="236"/>
    <cellStyle name="Percent 5 3 2 2" xfId="237"/>
    <cellStyle name="Percent 5 3 2 3" xfId="238"/>
    <cellStyle name="Percent 5 3 3" xfId="239"/>
    <cellStyle name="Percent 5 3 4" xfId="240"/>
    <cellStyle name="Percent 5 4" xfId="241"/>
    <cellStyle name="Percent 5 4 2" xfId="242"/>
    <cellStyle name="Percent 5 4 3" xfId="243"/>
    <cellStyle name="Percent 5 5" xfId="244"/>
    <cellStyle name="Percent 5 5 2" xfId="245"/>
    <cellStyle name="Percent 5 5 3" xfId="246"/>
    <cellStyle name="Percent 5 6" xfId="247"/>
    <cellStyle name="Percent 5 7" xfId="248"/>
    <cellStyle name="Percent 5 8" xfId="249"/>
    <cellStyle name="Percent 6" xfId="250"/>
    <cellStyle name="Title" xfId="251"/>
    <cellStyle name="Total" xfId="252"/>
    <cellStyle name="Warning Text" xfId="253"/>
  </cellStyles>
  <dxfs count="247">
    <dxf>
      <fill>
        <patternFill>
          <bgColor rgb="FFFFFF00"/>
        </patternFill>
      </fill>
    </dxf>
    <dxf>
      <fill>
        <patternFill>
          <bgColor rgb="FFFFFF00"/>
        </patternFill>
      </fill>
    </dxf>
    <dxf>
      <fill>
        <patternFill>
          <bgColor theme="6" tint="0.7999799847602844"/>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6" tint="0.7999799847602844"/>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patternType="none">
          <bgColor indexed="65"/>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patternType="none">
          <bgColor indexed="65"/>
        </patternFill>
      </fill>
    </dxf>
    <dxf>
      <fill>
        <patternFill patternType="none">
          <bgColor indexed="65"/>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theme="6" tint="0.7999799847602844"/>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rgb="FFFFFF00"/>
        </patternFill>
      </fill>
    </dxf>
    <dxf>
      <fill>
        <patternFill>
          <bgColor rgb="FFFFFF00"/>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theme="6" tint="0.7999799847602844"/>
        </patternFill>
      </fill>
    </dxf>
    <dxf>
      <fill>
        <patternFill>
          <bgColor theme="0"/>
        </patternFill>
      </fill>
    </dxf>
    <dxf>
      <fill>
        <patternFill>
          <bgColor rgb="FFFFFF00"/>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rgb="FFFFFF00"/>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theme="6" tint="0.7999799847602844"/>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theme="6" tint="0.7999799847602844"/>
        </patternFill>
      </fill>
    </dxf>
    <dxf>
      <fill>
        <patternFill>
          <bgColor theme="0"/>
        </patternFill>
      </fill>
    </dxf>
    <dxf>
      <fill>
        <patternFill>
          <bgColor rgb="FFFFFF99"/>
        </patternFill>
      </fill>
    </dxf>
    <dxf/>
    <dxf>
      <fill>
        <patternFill>
          <bgColor theme="0" tint="-0.04997999966144562"/>
        </patternFill>
      </fill>
    </dxf>
    <dxf>
      <fill>
        <patternFill>
          <bgColor theme="0" tint="-0.04997999966144562"/>
        </patternFill>
      </fill>
    </dxf>
    <dxf>
      <fill>
        <patternFill>
          <bgColor theme="0" tint="-0.14995999634265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dxf>
      <fill>
        <patternFill>
          <bgColor rgb="FFFFFF99"/>
        </patternFill>
      </fill>
    </dxf>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14995999634265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04997999966144562"/>
        </patternFill>
      </fill>
    </dxf>
    <dxf>
      <fill>
        <patternFill>
          <bgColor theme="0" tint="-0.149959996342659"/>
        </patternFill>
      </fill>
    </dxf>
    <dxf>
      <fill>
        <patternFill>
          <bgColor theme="0" tint="-0.04997999966144562"/>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dxf>
      <fill>
        <patternFill>
          <bgColor rgb="FFFFFF99"/>
        </patternFill>
      </fill>
    </dxf>
    <dxf>
      <fill>
        <patternFill>
          <bgColor rgb="FFFFFF99"/>
        </patternFill>
      </fill>
    </dxf>
    <dxf>
      <fill>
        <patternFill>
          <bgColor rgb="FFFFFF99"/>
        </patternFill>
      </fill>
    </dxf>
    <dxf>
      <fill>
        <patternFill>
          <bgColor theme="0" tint="-0.14995999634265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OSS\DUI\SQSP\2016%20SQSP\AR\FY%202016%20Final%20Plan\ADWS%20CAPS%20%20IAP%20-%20SQSP%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garrett.jennifer.l\Desktop\Region%20IV%20SQSP%20CAPs%20and%20Quarterly%20Reporting%20Workboo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SS\DUI\SQSP\2016%20SQSP\NM\FY%202016%20Final%20Plan\SQSP%202016%20Lite%20Plan%20(Fina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20Documents\Draft%20SQSP%20CAP%20%20monitoring%20tool%20development%20Jeff%20V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2016"/>
      <sheetName val="INSTRUCTIONS"/>
      <sheetName val="tables"/>
      <sheetName val="Performance Levels"/>
      <sheetName val="Eff Aud Meas"/>
      <sheetName val="DV Benefits"/>
      <sheetName val="DV Tax"/>
      <sheetName val="IntegrityActionPlan"/>
    </sheetNames>
    <sheetDataSet>
      <sheetData sheetId="2">
        <row r="5">
          <cell r="A5" t="str">
            <v>12/31/2015</v>
          </cell>
        </row>
        <row r="6">
          <cell r="A6" t="str">
            <v>03/31/2016</v>
          </cell>
        </row>
        <row r="7">
          <cell r="A7" t="str">
            <v>06/30/2016</v>
          </cell>
        </row>
        <row r="8">
          <cell r="A8" t="str">
            <v>09/30/2016</v>
          </cell>
        </row>
        <row r="9">
          <cell r="A9" t="str">
            <v>12/31/2016</v>
          </cell>
        </row>
        <row r="10">
          <cell r="A10" t="str">
            <v>03/31/2017</v>
          </cell>
        </row>
        <row r="11">
          <cell r="A11" t="str">
            <v>06/30/2017</v>
          </cell>
        </row>
        <row r="12">
          <cell r="A12" t="str">
            <v>09/30/2017</v>
          </cell>
        </row>
        <row r="13">
          <cell r="A13" t="str">
            <v>multi-year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tate Requirements Encl 5"/>
      <sheetName val="Summary Sheet"/>
      <sheetName val="State Performance Chart"/>
      <sheetName val="tables"/>
      <sheetName val="NewCAPForm"/>
      <sheetName val="Performance levels"/>
      <sheetName val="FirstPayPromptness"/>
      <sheetName val="LAA"/>
      <sheetName val="LAA Quality"/>
      <sheetName val="HAA"/>
      <sheetName val="Detection of OPs"/>
      <sheetName val="OP Recovery Meas"/>
      <sheetName val="NonMon Quality"/>
      <sheetName val="NonMon Timeliness"/>
      <sheetName val="Facilitate Reemployment"/>
      <sheetName val="NewEmpStatDetTimeLapse"/>
      <sheetName val="Tax Quality "/>
      <sheetName val="Eff Aud Meas"/>
      <sheetName val="BYE"/>
      <sheetName val="Imp Paymt"/>
      <sheetName val="DV Benefits"/>
      <sheetName val="DV Tax"/>
      <sheetName val="BAM"/>
      <sheetName val="IntegrityActionPlan"/>
      <sheetName val="Narratives"/>
    </sheetNames>
    <sheetDataSet>
      <sheetData sheetId="4">
        <row r="5">
          <cell r="A5" t="str">
            <v>12/31/2015</v>
          </cell>
        </row>
        <row r="6">
          <cell r="A6" t="str">
            <v>03/31/2016</v>
          </cell>
        </row>
        <row r="7">
          <cell r="A7" t="str">
            <v>06/30/2016</v>
          </cell>
        </row>
        <row r="8">
          <cell r="A8" t="str">
            <v>09/30/2016</v>
          </cell>
        </row>
        <row r="9">
          <cell r="A9" t="str">
            <v>12/31/2016</v>
          </cell>
        </row>
        <row r="10">
          <cell r="A10" t="str">
            <v>03/31/2017</v>
          </cell>
        </row>
        <row r="11">
          <cell r="A11" t="str">
            <v>06/30/2017</v>
          </cell>
        </row>
        <row r="12">
          <cell r="A12" t="str">
            <v>09/30/2017</v>
          </cell>
        </row>
        <row r="13">
          <cell r="A13" t="str">
            <v>multi-year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2016"/>
      <sheetName val="INSTRUCTIONS"/>
      <sheetName val="Performance Levels"/>
      <sheetName val="FirstPayPromptness"/>
      <sheetName val="NonMon Timeliness"/>
      <sheetName val="LAA"/>
      <sheetName val="Tax Quality "/>
      <sheetName val="Facilitate Reemployment"/>
      <sheetName val="BYE"/>
      <sheetName val="Eff Aud Meas"/>
      <sheetName val="tables"/>
      <sheetName val="DV Benefits"/>
      <sheetName val="DV Tax"/>
      <sheetName val="BAM NDNH"/>
      <sheetName val="BAM"/>
      <sheetName val="Imp Paymt"/>
      <sheetName val="Finding II-4"/>
      <sheetName val="Finding II-5"/>
    </sheetNames>
    <sheetDataSet>
      <sheetData sheetId="10">
        <row r="5">
          <cell r="A5" t="str">
            <v>12/31/2014</v>
          </cell>
        </row>
        <row r="6">
          <cell r="A6" t="str">
            <v>03/31/2015</v>
          </cell>
        </row>
        <row r="7">
          <cell r="A7" t="str">
            <v>06/30/2015</v>
          </cell>
        </row>
        <row r="8">
          <cell r="A8" t="str">
            <v>09/30/2015</v>
          </cell>
        </row>
        <row r="9">
          <cell r="A9" t="str">
            <v>12/31/2015</v>
          </cell>
        </row>
        <row r="10">
          <cell r="A10" t="str">
            <v>03/31/2016</v>
          </cell>
        </row>
        <row r="11">
          <cell r="A11" t="str">
            <v>06/30/2016</v>
          </cell>
        </row>
        <row r="12">
          <cell r="A12" t="str">
            <v>09/30/2016</v>
          </cell>
        </row>
        <row r="13">
          <cell r="A13" t="str">
            <v>multi-year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State Requirements Encl 5"/>
      <sheetName val="Summary Sheet"/>
      <sheetName val="State Performance Chart"/>
      <sheetName val="Performance levels"/>
      <sheetName val="NewEmpStatDetTimeLapse"/>
      <sheetName val="tables"/>
    </sheetNames>
    <sheetDataSet>
      <sheetData sheetId="6">
        <row r="5">
          <cell r="A5" t="str">
            <v>12/31/2015</v>
          </cell>
        </row>
        <row r="6">
          <cell r="A6" t="str">
            <v>03/31/2016</v>
          </cell>
        </row>
        <row r="7">
          <cell r="A7" t="str">
            <v>06/30/2016</v>
          </cell>
        </row>
        <row r="8">
          <cell r="A8" t="str">
            <v>09/30/2016</v>
          </cell>
        </row>
        <row r="9">
          <cell r="A9" t="str">
            <v>12/31/2016</v>
          </cell>
        </row>
        <row r="10">
          <cell r="A10" t="str">
            <v>03/31/2017</v>
          </cell>
        </row>
        <row r="11">
          <cell r="A11" t="str">
            <v>06/30/2017</v>
          </cell>
        </row>
        <row r="12">
          <cell r="A12" t="str">
            <v>09/30/2017</v>
          </cell>
        </row>
        <row r="13">
          <cell r="A13" t="str">
            <v>multi-year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dol.gov/general/maps/data" TargetMode="External" /><Relationship Id="rId2" Type="http://schemas.openxmlformats.org/officeDocument/2006/relationships/hyperlink" Target="https://www.dol.gov/general/maps/data"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tate.1keydata.com/alabama.php" TargetMode="External" /><Relationship Id="rId2" Type="http://schemas.openxmlformats.org/officeDocument/2006/relationships/hyperlink" Target="http://state.1keydata.com/alaska.php" TargetMode="External" /><Relationship Id="rId3" Type="http://schemas.openxmlformats.org/officeDocument/2006/relationships/hyperlink" Target="http://state.1keydata.com/arizona.php" TargetMode="External" /><Relationship Id="rId4" Type="http://schemas.openxmlformats.org/officeDocument/2006/relationships/hyperlink" Target="http://state.1keydata.com/arkansas.php" TargetMode="External" /><Relationship Id="rId5" Type="http://schemas.openxmlformats.org/officeDocument/2006/relationships/hyperlink" Target="http://state.1keydata.com/california.php" TargetMode="External" /><Relationship Id="rId6" Type="http://schemas.openxmlformats.org/officeDocument/2006/relationships/hyperlink" Target="http://state.1keydata.com/colorado.php" TargetMode="External" /><Relationship Id="rId7" Type="http://schemas.openxmlformats.org/officeDocument/2006/relationships/hyperlink" Target="http://state.1keydata.com/connecticut.php" TargetMode="External" /><Relationship Id="rId8" Type="http://schemas.openxmlformats.org/officeDocument/2006/relationships/hyperlink" Target="http://state.1keydata.com/delaware.php" TargetMode="External" /><Relationship Id="rId9" Type="http://schemas.openxmlformats.org/officeDocument/2006/relationships/hyperlink" Target="http://state.1keydata.com/florida.php" TargetMode="External" /><Relationship Id="rId10" Type="http://schemas.openxmlformats.org/officeDocument/2006/relationships/hyperlink" Target="http://state.1keydata.com/georgia.php" TargetMode="External" /><Relationship Id="rId11" Type="http://schemas.openxmlformats.org/officeDocument/2006/relationships/hyperlink" Target="http://state.1keydata.com/hawaii.php" TargetMode="External" /><Relationship Id="rId12" Type="http://schemas.openxmlformats.org/officeDocument/2006/relationships/hyperlink" Target="http://state.1keydata.com/idaho.php" TargetMode="External" /><Relationship Id="rId13" Type="http://schemas.openxmlformats.org/officeDocument/2006/relationships/hyperlink" Target="http://state.1keydata.com/illinois.php" TargetMode="External" /><Relationship Id="rId14" Type="http://schemas.openxmlformats.org/officeDocument/2006/relationships/hyperlink" Target="http://state.1keydata.com/indiana.php" TargetMode="External" /><Relationship Id="rId15" Type="http://schemas.openxmlformats.org/officeDocument/2006/relationships/hyperlink" Target="http://state.1keydata.com/iowa.php" TargetMode="External" /><Relationship Id="rId16" Type="http://schemas.openxmlformats.org/officeDocument/2006/relationships/hyperlink" Target="http://state.1keydata.com/kansas.php" TargetMode="External" /><Relationship Id="rId17" Type="http://schemas.openxmlformats.org/officeDocument/2006/relationships/hyperlink" Target="http://state.1keydata.com/kentucky.php" TargetMode="External" /><Relationship Id="rId18" Type="http://schemas.openxmlformats.org/officeDocument/2006/relationships/hyperlink" Target="http://state.1keydata.com/louisiana.php" TargetMode="External" /><Relationship Id="rId19" Type="http://schemas.openxmlformats.org/officeDocument/2006/relationships/hyperlink" Target="http://state.1keydata.com/maine.php" TargetMode="External" /><Relationship Id="rId20" Type="http://schemas.openxmlformats.org/officeDocument/2006/relationships/hyperlink" Target="http://state.1keydata.com/maryland.php" TargetMode="External" /><Relationship Id="rId21" Type="http://schemas.openxmlformats.org/officeDocument/2006/relationships/hyperlink" Target="http://state.1keydata.com/massachusetts.php" TargetMode="External" /><Relationship Id="rId22" Type="http://schemas.openxmlformats.org/officeDocument/2006/relationships/hyperlink" Target="http://state.1keydata.com/michigan.php" TargetMode="External" /><Relationship Id="rId23" Type="http://schemas.openxmlformats.org/officeDocument/2006/relationships/hyperlink" Target="http://state.1keydata.com/minnesota.php" TargetMode="External" /><Relationship Id="rId24" Type="http://schemas.openxmlformats.org/officeDocument/2006/relationships/hyperlink" Target="http://state.1keydata.com/mississippi.php" TargetMode="External" /><Relationship Id="rId25" Type="http://schemas.openxmlformats.org/officeDocument/2006/relationships/hyperlink" Target="http://state.1keydata.com/missouri.php" TargetMode="External" /><Relationship Id="rId26" Type="http://schemas.openxmlformats.org/officeDocument/2006/relationships/hyperlink" Target="http://state.1keydata.com/montana.php" TargetMode="External" /><Relationship Id="rId27" Type="http://schemas.openxmlformats.org/officeDocument/2006/relationships/hyperlink" Target="http://state.1keydata.com/nebraska.php" TargetMode="External" /><Relationship Id="rId28" Type="http://schemas.openxmlformats.org/officeDocument/2006/relationships/hyperlink" Target="http://state.1keydata.com/nevada.php" TargetMode="External" /><Relationship Id="rId29" Type="http://schemas.openxmlformats.org/officeDocument/2006/relationships/hyperlink" Target="http://state.1keydata.com/new-hampshire.php" TargetMode="External" /><Relationship Id="rId30" Type="http://schemas.openxmlformats.org/officeDocument/2006/relationships/hyperlink" Target="http://state.1keydata.com/new-jersey.php" TargetMode="External" /><Relationship Id="rId31" Type="http://schemas.openxmlformats.org/officeDocument/2006/relationships/hyperlink" Target="http://state.1keydata.com/new-mexico.php" TargetMode="External" /><Relationship Id="rId32" Type="http://schemas.openxmlformats.org/officeDocument/2006/relationships/hyperlink" Target="http://state.1keydata.com/new-york.php" TargetMode="External" /><Relationship Id="rId33" Type="http://schemas.openxmlformats.org/officeDocument/2006/relationships/hyperlink" Target="http://state.1keydata.com/north-carolina.php" TargetMode="External" /><Relationship Id="rId34" Type="http://schemas.openxmlformats.org/officeDocument/2006/relationships/hyperlink" Target="http://state.1keydata.com/north-dakota.php" TargetMode="External" /><Relationship Id="rId35" Type="http://schemas.openxmlformats.org/officeDocument/2006/relationships/hyperlink" Target="http://state.1keydata.com/ohio.php" TargetMode="External" /><Relationship Id="rId36" Type="http://schemas.openxmlformats.org/officeDocument/2006/relationships/hyperlink" Target="http://state.1keydata.com/oklahoma.php" TargetMode="External" /><Relationship Id="rId37" Type="http://schemas.openxmlformats.org/officeDocument/2006/relationships/hyperlink" Target="http://state.1keydata.com/oregon.php" TargetMode="External" /><Relationship Id="rId38" Type="http://schemas.openxmlformats.org/officeDocument/2006/relationships/hyperlink" Target="http://state.1keydata.com/pennsylvania.php" TargetMode="External" /><Relationship Id="rId39" Type="http://schemas.openxmlformats.org/officeDocument/2006/relationships/hyperlink" Target="http://state.1keydata.com/rhode-island.php" TargetMode="External" /><Relationship Id="rId40" Type="http://schemas.openxmlformats.org/officeDocument/2006/relationships/hyperlink" Target="http://state.1keydata.com/south-carolina.php" TargetMode="External" /><Relationship Id="rId41" Type="http://schemas.openxmlformats.org/officeDocument/2006/relationships/hyperlink" Target="http://state.1keydata.com/south-dakota.php" TargetMode="External" /><Relationship Id="rId42" Type="http://schemas.openxmlformats.org/officeDocument/2006/relationships/hyperlink" Target="http://state.1keydata.com/tennessee.php" TargetMode="External" /><Relationship Id="rId43" Type="http://schemas.openxmlformats.org/officeDocument/2006/relationships/hyperlink" Target="http://state.1keydata.com/texas.php" TargetMode="External" /><Relationship Id="rId44" Type="http://schemas.openxmlformats.org/officeDocument/2006/relationships/hyperlink" Target="http://state.1keydata.com/utah.php" TargetMode="External" /><Relationship Id="rId45" Type="http://schemas.openxmlformats.org/officeDocument/2006/relationships/hyperlink" Target="http://state.1keydata.com/vermont.php" TargetMode="External" /><Relationship Id="rId46" Type="http://schemas.openxmlformats.org/officeDocument/2006/relationships/hyperlink" Target="http://state.1keydata.com/virginia.php" TargetMode="External" /><Relationship Id="rId47" Type="http://schemas.openxmlformats.org/officeDocument/2006/relationships/hyperlink" Target="http://state.1keydata.com/washington.php" TargetMode="External" /><Relationship Id="rId48" Type="http://schemas.openxmlformats.org/officeDocument/2006/relationships/hyperlink" Target="http://state.1keydata.com/west-virginia.php" TargetMode="External" /><Relationship Id="rId49" Type="http://schemas.openxmlformats.org/officeDocument/2006/relationships/hyperlink" Target="http://state.1keydata.com/wisconsin.php" TargetMode="External" /><Relationship Id="rId50" Type="http://schemas.openxmlformats.org/officeDocument/2006/relationships/hyperlink" Target="http://state.1keydata.com/wyoming.php" TargetMode="External" /><Relationship Id="rId5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50"/>
  <sheetViews>
    <sheetView zoomScale="90" zoomScaleNormal="90" zoomScalePageLayoutView="0" workbookViewId="0" topLeftCell="A1">
      <selection activeCell="G10" sqref="G10"/>
    </sheetView>
  </sheetViews>
  <sheetFormatPr defaultColWidth="9.140625" defaultRowHeight="12.75"/>
  <cols>
    <col min="1" max="1" width="3.8515625" style="0" customWidth="1"/>
    <col min="2" max="2" width="84.7109375" style="53" customWidth="1"/>
  </cols>
  <sheetData>
    <row r="1" spans="1:2" ht="15.75">
      <c r="A1" s="220" t="s">
        <v>39</v>
      </c>
      <c r="B1" s="220"/>
    </row>
    <row r="2" spans="1:2" ht="15.75">
      <c r="A2" s="220" t="s">
        <v>40</v>
      </c>
      <c r="B2" s="220"/>
    </row>
    <row r="4" spans="1:2" ht="38.25">
      <c r="A4" s="21" t="s">
        <v>53</v>
      </c>
      <c r="B4" s="11" t="s">
        <v>70</v>
      </c>
    </row>
    <row r="5" spans="1:2" ht="9.75" customHeight="1">
      <c r="A5" s="21"/>
      <c r="B5" s="11"/>
    </row>
    <row r="6" spans="1:2" ht="25.5">
      <c r="A6" s="21" t="s">
        <v>54</v>
      </c>
      <c r="B6" s="11" t="s">
        <v>78</v>
      </c>
    </row>
    <row r="7" spans="1:2" ht="9.75" customHeight="1">
      <c r="A7" s="21"/>
      <c r="B7" s="11"/>
    </row>
    <row r="8" spans="1:2" ht="76.5">
      <c r="A8" s="21" t="s">
        <v>55</v>
      </c>
      <c r="B8" s="11" t="s">
        <v>79</v>
      </c>
    </row>
    <row r="9" spans="1:2" ht="9.75" customHeight="1">
      <c r="A9" s="21"/>
      <c r="B9" s="59"/>
    </row>
    <row r="10" spans="1:2" ht="38.25">
      <c r="A10" s="21" t="s">
        <v>56</v>
      </c>
      <c r="B10" s="11" t="s">
        <v>67</v>
      </c>
    </row>
    <row r="11" spans="1:2" ht="9.75" customHeight="1">
      <c r="A11" s="21"/>
      <c r="B11" s="59"/>
    </row>
    <row r="12" spans="1:2" ht="12.75">
      <c r="A12" s="21" t="s">
        <v>57</v>
      </c>
      <c r="B12" s="11" t="s">
        <v>68</v>
      </c>
    </row>
    <row r="13" spans="1:2" ht="9.75" customHeight="1">
      <c r="A13" s="21"/>
      <c r="B13" s="11" t="s">
        <v>80</v>
      </c>
    </row>
    <row r="14" spans="1:2" ht="12.75">
      <c r="A14" s="21"/>
      <c r="B14" s="54" t="s">
        <v>69</v>
      </c>
    </row>
    <row r="15" ht="9.75" customHeight="1">
      <c r="B15" s="54" t="s">
        <v>71</v>
      </c>
    </row>
    <row r="16" ht="9.75" customHeight="1"/>
    <row r="17" spans="1:2" ht="15.75">
      <c r="A17" s="220" t="s">
        <v>81</v>
      </c>
      <c r="B17" s="220"/>
    </row>
    <row r="18" ht="9.75" customHeight="1"/>
    <row r="19" spans="1:2" ht="76.5">
      <c r="A19" s="21" t="s">
        <v>58</v>
      </c>
      <c r="B19" s="11" t="s">
        <v>220</v>
      </c>
    </row>
    <row r="20" ht="9.75" customHeight="1">
      <c r="A20" s="21"/>
    </row>
    <row r="21" spans="1:2" ht="15.75">
      <c r="A21" s="220" t="s">
        <v>41</v>
      </c>
      <c r="B21" s="220"/>
    </row>
    <row r="22" ht="9.75" customHeight="1">
      <c r="A22" s="21"/>
    </row>
    <row r="23" spans="1:2" ht="63.75">
      <c r="A23" s="21" t="s">
        <v>61</v>
      </c>
      <c r="B23" s="59" t="s">
        <v>84</v>
      </c>
    </row>
    <row r="24" spans="1:2" ht="9.75" customHeight="1">
      <c r="A24" s="21"/>
      <c r="B24" s="59"/>
    </row>
    <row r="25" spans="1:2" ht="25.5">
      <c r="A25" s="21" t="s">
        <v>62</v>
      </c>
      <c r="B25" s="11" t="s">
        <v>59</v>
      </c>
    </row>
    <row r="26" spans="1:2" ht="9.75" customHeight="1">
      <c r="A26" s="21"/>
      <c r="B26" s="59"/>
    </row>
    <row r="27" spans="1:2" ht="21.75" customHeight="1">
      <c r="A27" s="21" t="s">
        <v>63</v>
      </c>
      <c r="B27" s="59" t="s">
        <v>60</v>
      </c>
    </row>
    <row r="28" ht="9.75" customHeight="1">
      <c r="A28" s="21"/>
    </row>
    <row r="29" spans="1:2" ht="15.75">
      <c r="A29" s="220" t="s">
        <v>4</v>
      </c>
      <c r="B29" s="220"/>
    </row>
    <row r="30" ht="9.75" customHeight="1">
      <c r="A30" s="21"/>
    </row>
    <row r="31" spans="1:2" ht="63.75">
      <c r="A31" s="21" t="s">
        <v>64</v>
      </c>
      <c r="B31" s="11" t="s">
        <v>82</v>
      </c>
    </row>
    <row r="32" spans="1:2" ht="9.75" customHeight="1">
      <c r="A32" s="21"/>
      <c r="B32" s="59"/>
    </row>
    <row r="33" spans="1:2" ht="89.25">
      <c r="A33" s="21" t="s">
        <v>65</v>
      </c>
      <c r="B33" s="11" t="s">
        <v>83</v>
      </c>
    </row>
    <row r="35" ht="15.75">
      <c r="B35" s="138" t="s">
        <v>9</v>
      </c>
    </row>
    <row r="36" ht="15">
      <c r="B36" s="60"/>
    </row>
    <row r="37" ht="38.25">
      <c r="B37" s="11" t="s">
        <v>66</v>
      </c>
    </row>
    <row r="38" ht="12.75">
      <c r="B38" s="63" t="s">
        <v>208</v>
      </c>
    </row>
    <row r="39" ht="12.75">
      <c r="B39" s="63" t="s">
        <v>209</v>
      </c>
    </row>
    <row r="40" ht="12.75">
      <c r="B40" s="63" t="s">
        <v>210</v>
      </c>
    </row>
    <row r="41" ht="15">
      <c r="B41" s="61"/>
    </row>
    <row r="42" ht="15.75">
      <c r="B42" s="138" t="s">
        <v>204</v>
      </c>
    </row>
    <row r="43" ht="12.75">
      <c r="B43" s="56"/>
    </row>
    <row r="44" ht="89.25">
      <c r="B44" s="11" t="s">
        <v>207</v>
      </c>
    </row>
    <row r="45" ht="15">
      <c r="B45" s="61"/>
    </row>
    <row r="46" ht="127.5">
      <c r="B46" s="11" t="s">
        <v>205</v>
      </c>
    </row>
    <row r="47" ht="15">
      <c r="B47" s="62"/>
    </row>
    <row r="48" ht="102">
      <c r="B48" s="11" t="s">
        <v>206</v>
      </c>
    </row>
    <row r="49" ht="12.75">
      <c r="B49" s="56"/>
    </row>
    <row r="50" ht="12.75">
      <c r="B50" s="143"/>
    </row>
  </sheetData>
  <sheetProtection selectLockedCells="1" selectUnlockedCells="1"/>
  <mergeCells count="5">
    <mergeCell ref="A21:B21"/>
    <mergeCell ref="A29:B29"/>
    <mergeCell ref="A17:B17"/>
    <mergeCell ref="A1:B1"/>
    <mergeCell ref="A2:B2"/>
  </mergeCells>
  <printOptions horizontalCentered="1" verticalCentered="1"/>
  <pageMargins left="0.7" right="0.7" top="0.75" bottom="0.75" header="0.3" footer="0.3"/>
  <pageSetup fitToHeight="1" fitToWidth="1" orientation="portrait" scale="88" r:id="rId1"/>
  <ignoredErrors>
    <ignoredError sqref="A27:B27 A5:B5 A25 A22:B22 A4 A7:B7 A6 A9:B9 A8 A11:B11 A10 A13 A12 A18:B18 A15 B17 A20:B20 A19 A23 A33 A3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N724"/>
  <sheetViews>
    <sheetView zoomScalePageLayoutView="0" workbookViewId="0" topLeftCell="A1">
      <selection activeCell="A20" sqref="A20:IV20"/>
    </sheetView>
  </sheetViews>
  <sheetFormatPr defaultColWidth="9.140625" defaultRowHeight="12.75"/>
  <cols>
    <col min="1" max="1" width="53.28125" style="3" customWidth="1"/>
    <col min="2" max="2" width="13.140625" style="3" customWidth="1"/>
    <col min="3" max="3" width="12.8515625" style="3" customWidth="1"/>
    <col min="4" max="4" width="12.8515625" style="3" hidden="1" customWidth="1"/>
    <col min="5" max="5" width="11.28125" style="6" customWidth="1"/>
    <col min="6" max="6" width="12.57421875" style="3" customWidth="1"/>
    <col min="7" max="9" width="10.7109375" style="3" customWidth="1"/>
    <col min="10" max="10" width="11.8515625" style="3" customWidth="1"/>
    <col min="11" max="13" width="10.7109375" style="3" customWidth="1"/>
    <col min="14" max="16384" width="9.140625" style="3" customWidth="1"/>
  </cols>
  <sheetData>
    <row r="1" spans="1:13" s="27" customFormat="1" ht="21.75" thickBot="1">
      <c r="A1" s="286" t="s">
        <v>107</v>
      </c>
      <c r="B1" s="287"/>
      <c r="C1" s="287"/>
      <c r="D1" s="287"/>
      <c r="E1" s="287"/>
      <c r="F1" s="287"/>
      <c r="G1" s="287"/>
      <c r="H1" s="287"/>
      <c r="I1" s="287"/>
      <c r="J1" s="287"/>
      <c r="K1" s="287"/>
      <c r="L1" s="287"/>
      <c r="M1" s="288"/>
    </row>
    <row r="2" spans="1:13"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row>
    <row r="3" spans="1:13" ht="12.75" customHeight="1" thickBot="1">
      <c r="A3" s="292"/>
      <c r="B3" s="293"/>
      <c r="C3" s="293"/>
      <c r="D3" s="293"/>
      <c r="E3" s="294"/>
      <c r="F3" s="295"/>
      <c r="G3" s="295"/>
      <c r="H3" s="295"/>
      <c r="I3" s="295"/>
      <c r="J3" s="295"/>
      <c r="K3" s="295"/>
      <c r="L3" s="295"/>
      <c r="M3" s="29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6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5.75" thickBot="1">
      <c r="A6" s="301" t="s">
        <v>108</v>
      </c>
      <c r="B6" s="302" t="str">
        <f>'Biennial SQSP Overview'!C18</f>
        <v>≥ 70%</v>
      </c>
      <c r="C6" s="300">
        <f>'Biennial SQSP Overview'!G18</f>
        <v>0.8807</v>
      </c>
      <c r="D6" s="300">
        <f>'Alternate Year Overview'!G18</f>
        <v>0</v>
      </c>
      <c r="E6" s="66" t="s">
        <v>2</v>
      </c>
      <c r="F6" s="29"/>
      <c r="G6" s="29"/>
      <c r="H6" s="29"/>
      <c r="I6" s="29"/>
      <c r="J6" s="29"/>
      <c r="K6" s="29"/>
      <c r="L6" s="29"/>
      <c r="M6" s="29"/>
    </row>
    <row r="7" spans="1:13" ht="15.75" thickBot="1">
      <c r="A7" s="301"/>
      <c r="B7" s="303"/>
      <c r="C7" s="300"/>
      <c r="D7" s="300"/>
      <c r="E7" s="67" t="s">
        <v>3</v>
      </c>
      <c r="F7" s="38"/>
      <c r="G7" s="38"/>
      <c r="H7" s="38"/>
      <c r="I7" s="38"/>
      <c r="J7" s="38"/>
      <c r="K7" s="38"/>
      <c r="L7" s="38"/>
      <c r="M7" s="38"/>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15" customHeight="1">
      <c r="A18" s="321"/>
      <c r="B18" s="322"/>
      <c r="C18" s="322"/>
      <c r="D18" s="322"/>
      <c r="E18" s="322"/>
      <c r="F18" s="322"/>
      <c r="G18" s="322"/>
      <c r="H18" s="322"/>
      <c r="I18" s="322"/>
      <c r="J18" s="322"/>
      <c r="K18" s="322"/>
      <c r="L18" s="322"/>
      <c r="M18" s="323"/>
    </row>
    <row r="19" spans="1:13" s="31" customFormat="1" ht="15" customHeight="1" hidden="1">
      <c r="A19" s="341" t="s">
        <v>245</v>
      </c>
      <c r="B19" s="342"/>
      <c r="C19" s="342"/>
      <c r="D19" s="342"/>
      <c r="E19" s="342"/>
      <c r="F19" s="342"/>
      <c r="G19" s="342"/>
      <c r="H19" s="342"/>
      <c r="I19" s="342"/>
      <c r="J19" s="342"/>
      <c r="K19" s="342"/>
      <c r="L19" s="342"/>
      <c r="M19" s="343"/>
    </row>
    <row r="20" spans="1:13" s="31" customFormat="1" ht="30" customHeight="1">
      <c r="A20" s="318" t="s">
        <v>75</v>
      </c>
      <c r="B20" s="319"/>
      <c r="C20" s="319"/>
      <c r="D20" s="319"/>
      <c r="E20" s="319"/>
      <c r="F20" s="319"/>
      <c r="G20" s="319"/>
      <c r="H20" s="319"/>
      <c r="I20" s="319"/>
      <c r="J20" s="319"/>
      <c r="K20" s="319"/>
      <c r="L20" s="319"/>
      <c r="M20" s="320"/>
    </row>
    <row r="21" spans="1:13" s="31" customFormat="1" ht="15" customHeight="1">
      <c r="A21" s="321"/>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15" customHeight="1" thickBot="1">
      <c r="A24" s="321"/>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31" t="s">
        <v>212</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31" t="s">
        <v>213</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31" t="s">
        <v>214</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ht="15">
      <c r="A156" s="162"/>
      <c r="B156" s="162"/>
      <c r="C156" s="162"/>
      <c r="E156" s="162"/>
      <c r="F156" s="162"/>
      <c r="G156" s="162"/>
      <c r="H156" s="162"/>
      <c r="I156" s="162"/>
      <c r="J156" s="162"/>
      <c r="K156" s="162"/>
      <c r="L156" s="162"/>
      <c r="M156" s="162"/>
    </row>
    <row r="157" ht="12.75">
      <c r="E157" s="3"/>
    </row>
    <row r="158" ht="12.75">
      <c r="E158" s="3"/>
    </row>
    <row r="159" ht="12.75">
      <c r="E159" s="3"/>
    </row>
    <row r="160" ht="12.75">
      <c r="E160" s="3"/>
    </row>
    <row r="161" ht="12.75">
      <c r="E161" s="3"/>
    </row>
    <row r="162" ht="12.75">
      <c r="E162" s="3"/>
    </row>
    <row r="163" ht="12.75">
      <c r="E163" s="3"/>
    </row>
    <row r="164" ht="12.75">
      <c r="E164" s="3"/>
    </row>
    <row r="165" ht="12.75">
      <c r="E165" s="3"/>
    </row>
    <row r="166" ht="12.75">
      <c r="E166" s="3"/>
    </row>
    <row r="167" ht="12.75">
      <c r="E167" s="3"/>
    </row>
    <row r="168" ht="12.75">
      <c r="E168" s="3"/>
    </row>
    <row r="169" ht="12.75">
      <c r="E169" s="3"/>
    </row>
    <row r="170" ht="12.75">
      <c r="E170" s="3"/>
    </row>
    <row r="171" ht="12.75">
      <c r="E171" s="3"/>
    </row>
    <row r="172" ht="12.75">
      <c r="E172" s="3"/>
    </row>
    <row r="173" ht="12.75">
      <c r="E173" s="3"/>
    </row>
    <row r="174" ht="12.75">
      <c r="E174" s="3"/>
    </row>
    <row r="175" ht="12.75">
      <c r="E175" s="3"/>
    </row>
    <row r="176" ht="12.75">
      <c r="E176" s="3"/>
    </row>
    <row r="177" ht="12.75">
      <c r="E177" s="3"/>
    </row>
    <row r="178" ht="12.75">
      <c r="E178" s="3"/>
    </row>
    <row r="179" ht="12.75">
      <c r="E179" s="3"/>
    </row>
    <row r="180" ht="12.75">
      <c r="E180" s="3"/>
    </row>
    <row r="181" ht="12.75">
      <c r="E181" s="3"/>
    </row>
    <row r="182" ht="12.75">
      <c r="E182" s="3"/>
    </row>
    <row r="183" ht="12.75">
      <c r="E183" s="3"/>
    </row>
    <row r="184" ht="12.75">
      <c r="E184" s="3"/>
    </row>
    <row r="185" ht="12.75">
      <c r="E185" s="3"/>
    </row>
    <row r="186" ht="12.75">
      <c r="E186" s="3"/>
    </row>
    <row r="187" ht="12.75">
      <c r="E187" s="3"/>
    </row>
    <row r="188" ht="12.75">
      <c r="E188" s="3"/>
    </row>
    <row r="189" ht="12.75">
      <c r="E189" s="3"/>
    </row>
    <row r="190" ht="12.75">
      <c r="E190" s="3"/>
    </row>
    <row r="191" ht="12.75">
      <c r="E191" s="3"/>
    </row>
    <row r="192" ht="12.75">
      <c r="E192" s="3"/>
    </row>
    <row r="193" ht="12.75">
      <c r="E193" s="3"/>
    </row>
    <row r="194" ht="12.75">
      <c r="E194" s="3"/>
    </row>
    <row r="195" ht="12.75">
      <c r="E195" s="3"/>
    </row>
    <row r="196" ht="12.75">
      <c r="E196" s="3"/>
    </row>
    <row r="197" ht="12.75">
      <c r="E197" s="3"/>
    </row>
    <row r="198" ht="12.75">
      <c r="E198" s="3"/>
    </row>
    <row r="199" ht="12.75">
      <c r="E199" s="3"/>
    </row>
    <row r="200" ht="12.75">
      <c r="E200" s="3"/>
    </row>
    <row r="201" ht="12.75">
      <c r="E201" s="3"/>
    </row>
    <row r="202" ht="12.75">
      <c r="E202" s="3"/>
    </row>
    <row r="203" ht="12.75">
      <c r="E203" s="3"/>
    </row>
    <row r="204" ht="12.75">
      <c r="E204" s="3"/>
    </row>
    <row r="205" ht="12.75">
      <c r="E205" s="3"/>
    </row>
    <row r="206" ht="12.75">
      <c r="E206" s="3"/>
    </row>
    <row r="207" ht="12.75">
      <c r="E207" s="3"/>
    </row>
    <row r="208" ht="12.75">
      <c r="E208" s="3"/>
    </row>
    <row r="209" ht="12.75">
      <c r="E209" s="3"/>
    </row>
    <row r="210" ht="12.75">
      <c r="E210" s="3"/>
    </row>
    <row r="211" ht="12.75">
      <c r="E211" s="3"/>
    </row>
    <row r="212" ht="12.75">
      <c r="E212" s="3"/>
    </row>
    <row r="213" ht="12.75">
      <c r="E213" s="3"/>
    </row>
    <row r="214" ht="12.75">
      <c r="E214" s="3"/>
    </row>
    <row r="215" ht="12.75">
      <c r="E215" s="3"/>
    </row>
    <row r="216" ht="12.75">
      <c r="E216" s="3"/>
    </row>
    <row r="217" ht="12.75">
      <c r="E217" s="3"/>
    </row>
    <row r="218" ht="12.75">
      <c r="E218" s="3"/>
    </row>
    <row r="219" ht="12.75">
      <c r="E219" s="3"/>
    </row>
    <row r="220" ht="12.75">
      <c r="E220" s="3"/>
    </row>
    <row r="221" ht="12.75">
      <c r="E221" s="3"/>
    </row>
    <row r="222" ht="12.75">
      <c r="E222" s="3"/>
    </row>
    <row r="223" ht="12.75">
      <c r="E223" s="3"/>
    </row>
    <row r="224" ht="12.75">
      <c r="E224" s="3"/>
    </row>
    <row r="225" ht="12.75">
      <c r="E225" s="3"/>
    </row>
    <row r="226" ht="12.75">
      <c r="E226" s="3"/>
    </row>
    <row r="227" ht="12.75">
      <c r="E227" s="3"/>
    </row>
    <row r="228" ht="12.75">
      <c r="E228" s="3"/>
    </row>
    <row r="229" ht="12.75">
      <c r="E229" s="3"/>
    </row>
    <row r="230" ht="12.75">
      <c r="E230" s="3"/>
    </row>
    <row r="231" ht="12.75">
      <c r="E231" s="3"/>
    </row>
    <row r="232" ht="12.75">
      <c r="E232" s="3"/>
    </row>
    <row r="233" ht="12.75">
      <c r="E233" s="3"/>
    </row>
    <row r="234" ht="12.75">
      <c r="E234" s="3"/>
    </row>
    <row r="235" ht="12.75">
      <c r="E235" s="3"/>
    </row>
    <row r="236" ht="12.75">
      <c r="E236" s="3"/>
    </row>
    <row r="237" ht="12.75">
      <c r="E237" s="3"/>
    </row>
    <row r="238" ht="12.75">
      <c r="E238" s="3"/>
    </row>
    <row r="239" ht="12.75">
      <c r="E239" s="3"/>
    </row>
    <row r="240" ht="12.75">
      <c r="E240" s="3"/>
    </row>
    <row r="241" ht="12.75">
      <c r="E241" s="3"/>
    </row>
    <row r="242" ht="12.75">
      <c r="E242" s="3"/>
    </row>
    <row r="243" ht="12.75">
      <c r="E243" s="3"/>
    </row>
    <row r="244" ht="12.75">
      <c r="E244" s="3"/>
    </row>
    <row r="245" ht="12.75">
      <c r="E245" s="3"/>
    </row>
    <row r="246" ht="12.75">
      <c r="E246" s="3"/>
    </row>
    <row r="247" ht="12.75">
      <c r="E247" s="3"/>
    </row>
    <row r="248" ht="12.75">
      <c r="E248" s="3"/>
    </row>
    <row r="249" ht="12.75">
      <c r="E249" s="3"/>
    </row>
    <row r="250" ht="12.75">
      <c r="E250" s="3"/>
    </row>
    <row r="251" ht="12.75">
      <c r="E251" s="3"/>
    </row>
    <row r="252" ht="12.75">
      <c r="E252" s="3"/>
    </row>
    <row r="253" ht="12.75">
      <c r="E253" s="3"/>
    </row>
    <row r="254" ht="12.75">
      <c r="E254" s="3"/>
    </row>
    <row r="255" ht="12.75">
      <c r="E255" s="3"/>
    </row>
    <row r="256" ht="12.75">
      <c r="E256" s="3"/>
    </row>
    <row r="257" ht="12.75">
      <c r="E257" s="3"/>
    </row>
    <row r="258" ht="12.75">
      <c r="E258" s="3"/>
    </row>
    <row r="259" ht="12.75">
      <c r="E259" s="3"/>
    </row>
    <row r="260" ht="12.75">
      <c r="E260" s="3"/>
    </row>
    <row r="261" ht="12.75">
      <c r="E261" s="3"/>
    </row>
    <row r="262" ht="12.75">
      <c r="E262" s="3"/>
    </row>
    <row r="263" ht="12.75">
      <c r="E263" s="3"/>
    </row>
    <row r="264" ht="12.75">
      <c r="E264" s="3"/>
    </row>
    <row r="265" ht="12.75">
      <c r="E265" s="3"/>
    </row>
    <row r="266" ht="12.75">
      <c r="E266" s="3"/>
    </row>
    <row r="267" ht="12.75">
      <c r="E267" s="3"/>
    </row>
    <row r="268" ht="12.75">
      <c r="E268" s="3"/>
    </row>
    <row r="269" ht="12.75">
      <c r="E269" s="3"/>
    </row>
    <row r="270" ht="12.75">
      <c r="E270" s="3"/>
    </row>
    <row r="271" ht="12.75">
      <c r="E271" s="3"/>
    </row>
    <row r="272" ht="12.75">
      <c r="E272" s="3"/>
    </row>
    <row r="273" ht="12.75">
      <c r="E273" s="3"/>
    </row>
    <row r="274" ht="12.75">
      <c r="E274" s="3"/>
    </row>
    <row r="275" ht="12.75">
      <c r="E275" s="3"/>
    </row>
    <row r="276" ht="12.75">
      <c r="E276" s="3"/>
    </row>
    <row r="277" ht="12.75">
      <c r="E277" s="3"/>
    </row>
    <row r="278" ht="12.75">
      <c r="E278" s="3"/>
    </row>
    <row r="279" ht="12.75">
      <c r="E279" s="3"/>
    </row>
    <row r="280" ht="12.75">
      <c r="E280" s="3"/>
    </row>
    <row r="281" ht="12.75">
      <c r="E281" s="3"/>
    </row>
    <row r="282" ht="12.75">
      <c r="E282" s="3"/>
    </row>
    <row r="283" ht="12.75">
      <c r="E283" s="3"/>
    </row>
    <row r="284" ht="12.75">
      <c r="E284" s="3"/>
    </row>
    <row r="285" ht="12.75">
      <c r="E285" s="3"/>
    </row>
    <row r="286" ht="12.75">
      <c r="E286" s="3"/>
    </row>
    <row r="287" ht="12.75">
      <c r="E287" s="3"/>
    </row>
    <row r="288" ht="12.75">
      <c r="E288" s="3"/>
    </row>
    <row r="289" ht="12.75">
      <c r="E289" s="3"/>
    </row>
    <row r="290" ht="12.75">
      <c r="E290" s="3"/>
    </row>
    <row r="291" ht="12.75">
      <c r="E291" s="3"/>
    </row>
    <row r="292" ht="12.75">
      <c r="E292" s="3"/>
    </row>
    <row r="293" ht="12.75">
      <c r="E293" s="3"/>
    </row>
    <row r="294" ht="12.75">
      <c r="E294" s="3"/>
    </row>
    <row r="295" ht="12.75">
      <c r="E295" s="3"/>
    </row>
    <row r="296" ht="12.75">
      <c r="E296" s="3"/>
    </row>
    <row r="297" ht="12.75">
      <c r="E297" s="3"/>
    </row>
    <row r="298" ht="12.75">
      <c r="E298" s="3"/>
    </row>
    <row r="299" ht="12.75">
      <c r="E299" s="3"/>
    </row>
    <row r="300" ht="12.75">
      <c r="E300" s="3"/>
    </row>
    <row r="301" ht="12.75">
      <c r="E301" s="3"/>
    </row>
    <row r="302" ht="12.75">
      <c r="E302" s="3"/>
    </row>
    <row r="303" ht="12.75">
      <c r="E303" s="3"/>
    </row>
    <row r="304" ht="12.75">
      <c r="E304" s="3"/>
    </row>
    <row r="305" ht="12.75">
      <c r="E305" s="3"/>
    </row>
    <row r="306" ht="12.75">
      <c r="E306" s="3"/>
    </row>
    <row r="307" ht="12.75">
      <c r="E307" s="3"/>
    </row>
    <row r="308" ht="12.75">
      <c r="E308" s="3"/>
    </row>
    <row r="309" ht="12.75">
      <c r="E309" s="3"/>
    </row>
    <row r="310" ht="12.75">
      <c r="E310" s="3"/>
    </row>
    <row r="311" ht="12.75">
      <c r="E311" s="3"/>
    </row>
    <row r="312" ht="12.75">
      <c r="E312" s="3"/>
    </row>
    <row r="313" ht="12.75">
      <c r="E313" s="3"/>
    </row>
    <row r="314" ht="12.75">
      <c r="E314" s="3"/>
    </row>
    <row r="315" ht="12.75">
      <c r="E315" s="3"/>
    </row>
    <row r="316" ht="12.75">
      <c r="E316" s="3"/>
    </row>
    <row r="317" ht="12.75">
      <c r="E317" s="3"/>
    </row>
    <row r="318" ht="12.75">
      <c r="E318" s="3"/>
    </row>
    <row r="319" ht="12.75">
      <c r="E319" s="3"/>
    </row>
    <row r="320" ht="12.75">
      <c r="E320" s="3"/>
    </row>
    <row r="321" ht="12.75">
      <c r="E321" s="3"/>
    </row>
    <row r="322" ht="12.75">
      <c r="E322" s="3"/>
    </row>
    <row r="323" ht="12.75">
      <c r="E323" s="3"/>
    </row>
    <row r="324" ht="12.75">
      <c r="E324" s="3"/>
    </row>
    <row r="325" ht="12.75">
      <c r="E325" s="3"/>
    </row>
    <row r="326" ht="12.75">
      <c r="E326" s="3"/>
    </row>
    <row r="327" ht="12.75">
      <c r="E327" s="3"/>
    </row>
    <row r="328" ht="12.75">
      <c r="E328" s="3"/>
    </row>
    <row r="329" ht="12.75">
      <c r="E329" s="3"/>
    </row>
    <row r="330" ht="12.75">
      <c r="E330" s="3"/>
    </row>
    <row r="331" ht="12.75">
      <c r="E331" s="3"/>
    </row>
    <row r="332" ht="12.75">
      <c r="E332" s="3"/>
    </row>
    <row r="333" ht="12.75">
      <c r="E333" s="3"/>
    </row>
    <row r="334" ht="12.75">
      <c r="E334" s="3"/>
    </row>
    <row r="335" ht="12.75">
      <c r="E335" s="3"/>
    </row>
    <row r="336" ht="12.75">
      <c r="E336" s="3"/>
    </row>
    <row r="337" ht="12.75">
      <c r="E337" s="3"/>
    </row>
    <row r="338" ht="12.75">
      <c r="E338" s="3"/>
    </row>
    <row r="339" ht="12.75">
      <c r="E339" s="3"/>
    </row>
    <row r="340" ht="12.75">
      <c r="E340" s="3"/>
    </row>
    <row r="341" ht="12.75">
      <c r="E341" s="3"/>
    </row>
    <row r="342" ht="12.75">
      <c r="E342" s="3"/>
    </row>
    <row r="343" ht="12.75">
      <c r="E343" s="3"/>
    </row>
    <row r="344" ht="12.75">
      <c r="E344" s="3"/>
    </row>
    <row r="345" ht="12.75">
      <c r="E345" s="3"/>
    </row>
    <row r="346" ht="12.75">
      <c r="E346" s="3"/>
    </row>
    <row r="347" ht="12.75">
      <c r="E347" s="3"/>
    </row>
    <row r="348" ht="12.75">
      <c r="E348" s="3"/>
    </row>
    <row r="349" ht="12.75">
      <c r="E349" s="3"/>
    </row>
    <row r="350" ht="12.75">
      <c r="E350" s="3"/>
    </row>
    <row r="351" ht="12.75">
      <c r="E351" s="3"/>
    </row>
    <row r="352" ht="12.75">
      <c r="E352" s="3"/>
    </row>
    <row r="353" ht="12.75">
      <c r="E353" s="3"/>
    </row>
    <row r="354" ht="12.75">
      <c r="E354" s="3"/>
    </row>
    <row r="355" ht="12.75">
      <c r="E355" s="3"/>
    </row>
    <row r="356" ht="12.75">
      <c r="E356" s="3"/>
    </row>
    <row r="357" ht="12.75">
      <c r="E357" s="3"/>
    </row>
    <row r="358" ht="12.75">
      <c r="E358" s="3"/>
    </row>
    <row r="359" ht="12.75">
      <c r="E359" s="3"/>
    </row>
    <row r="360" ht="12.75">
      <c r="E360" s="3"/>
    </row>
    <row r="361" ht="12.75">
      <c r="E361" s="3"/>
    </row>
    <row r="362" ht="12.75">
      <c r="E362" s="3"/>
    </row>
    <row r="363" ht="12.75">
      <c r="E363" s="3"/>
    </row>
    <row r="364" ht="12.75">
      <c r="E364" s="3"/>
    </row>
    <row r="365" ht="12.75">
      <c r="E365" s="3"/>
    </row>
    <row r="366" ht="12.75">
      <c r="E366" s="3"/>
    </row>
    <row r="367" ht="12.75">
      <c r="E367" s="3"/>
    </row>
    <row r="368" ht="12.75">
      <c r="E368" s="3"/>
    </row>
    <row r="369" ht="12.75">
      <c r="E369" s="3"/>
    </row>
    <row r="370" ht="12.75">
      <c r="E370" s="3"/>
    </row>
    <row r="371" ht="12.75">
      <c r="E371" s="3"/>
    </row>
    <row r="372" ht="12.75">
      <c r="E372" s="3"/>
    </row>
    <row r="373" ht="12.75">
      <c r="E373" s="3"/>
    </row>
    <row r="374" ht="12.75">
      <c r="E374" s="3"/>
    </row>
    <row r="375" ht="12.75">
      <c r="E375" s="3"/>
    </row>
    <row r="376" ht="12.75">
      <c r="E376" s="3"/>
    </row>
    <row r="377" ht="12.75">
      <c r="E377" s="3"/>
    </row>
    <row r="378" ht="12.75">
      <c r="E378" s="3"/>
    </row>
    <row r="379" ht="12.75">
      <c r="E379" s="3"/>
    </row>
    <row r="380" ht="12.75">
      <c r="E380" s="3"/>
    </row>
    <row r="381" ht="12.75">
      <c r="E381" s="3"/>
    </row>
    <row r="382" ht="12.75">
      <c r="E382" s="3"/>
    </row>
    <row r="383" ht="12.75">
      <c r="E383" s="3"/>
    </row>
    <row r="384" ht="12.75">
      <c r="E384" s="3"/>
    </row>
    <row r="385" ht="12.75">
      <c r="E385" s="3"/>
    </row>
    <row r="386" ht="12.75">
      <c r="E386" s="3"/>
    </row>
    <row r="387" ht="12.75">
      <c r="E387" s="3"/>
    </row>
    <row r="388" ht="12.75">
      <c r="E388" s="3"/>
    </row>
    <row r="389" ht="12.75">
      <c r="E389" s="3"/>
    </row>
    <row r="390" ht="12.75">
      <c r="E390" s="3"/>
    </row>
    <row r="391" ht="12.75">
      <c r="E391" s="3"/>
    </row>
    <row r="392" ht="12.75">
      <c r="E392" s="3"/>
    </row>
    <row r="393" ht="12.75">
      <c r="E393" s="3"/>
    </row>
    <row r="394" ht="12.75">
      <c r="E394" s="3"/>
    </row>
    <row r="395" ht="12.75">
      <c r="E395" s="3"/>
    </row>
    <row r="396" ht="12.75">
      <c r="E396" s="3"/>
    </row>
    <row r="397" ht="12.75">
      <c r="E397" s="3"/>
    </row>
    <row r="398" ht="12.75">
      <c r="E398" s="3"/>
    </row>
    <row r="399" ht="12.75">
      <c r="E399" s="3"/>
    </row>
    <row r="400" ht="12.75">
      <c r="E400" s="3"/>
    </row>
    <row r="401" ht="12.75">
      <c r="E401" s="3"/>
    </row>
    <row r="402" ht="12.75">
      <c r="E402" s="3"/>
    </row>
    <row r="403" ht="12.75">
      <c r="E403" s="3"/>
    </row>
    <row r="404" ht="12.75">
      <c r="E404" s="3"/>
    </row>
    <row r="405" ht="12.75">
      <c r="E405" s="3"/>
    </row>
    <row r="406" ht="12.75">
      <c r="E406" s="3"/>
    </row>
    <row r="407" ht="12.75">
      <c r="E407" s="3"/>
    </row>
    <row r="408" ht="12.75">
      <c r="E408" s="3"/>
    </row>
    <row r="409" ht="12.75">
      <c r="E409" s="3"/>
    </row>
    <row r="410" ht="12.75">
      <c r="E410" s="3"/>
    </row>
    <row r="411" ht="12.75">
      <c r="E411" s="3"/>
    </row>
    <row r="412" ht="12.75">
      <c r="E412" s="3"/>
    </row>
    <row r="413" ht="12.75">
      <c r="E413" s="3"/>
    </row>
    <row r="414" ht="12.75">
      <c r="E414" s="3"/>
    </row>
    <row r="415" ht="12.75">
      <c r="E415" s="3"/>
    </row>
    <row r="416" ht="12.75">
      <c r="E416" s="3"/>
    </row>
    <row r="417" ht="12.75">
      <c r="E417" s="3"/>
    </row>
    <row r="418" ht="12.75">
      <c r="E418" s="3"/>
    </row>
    <row r="419" ht="12.75">
      <c r="E419" s="3"/>
    </row>
    <row r="420" ht="12.75">
      <c r="E420" s="3"/>
    </row>
    <row r="421" ht="12.75">
      <c r="E421" s="3"/>
    </row>
    <row r="422" ht="12.75">
      <c r="E422" s="3"/>
    </row>
    <row r="423" ht="12.75">
      <c r="E423" s="3"/>
    </row>
    <row r="424" ht="12.75">
      <c r="E424" s="3"/>
    </row>
    <row r="425" ht="12.75">
      <c r="E425" s="3"/>
    </row>
    <row r="426" ht="12.75">
      <c r="E426" s="3"/>
    </row>
    <row r="427" ht="12.75">
      <c r="E427" s="3"/>
    </row>
    <row r="428" ht="12.75">
      <c r="E428" s="3"/>
    </row>
    <row r="429" ht="12.75">
      <c r="E429" s="3"/>
    </row>
    <row r="430" ht="12.75">
      <c r="E430" s="3"/>
    </row>
    <row r="431" ht="12.75">
      <c r="E431" s="3"/>
    </row>
    <row r="432" ht="12.75">
      <c r="E432" s="3"/>
    </row>
    <row r="433" ht="12.75">
      <c r="E433" s="3"/>
    </row>
    <row r="434" ht="12.75">
      <c r="E434" s="3"/>
    </row>
    <row r="435" ht="12.75">
      <c r="E435" s="3"/>
    </row>
    <row r="436" ht="12.75">
      <c r="E436" s="3"/>
    </row>
    <row r="437" ht="12.75">
      <c r="E437" s="3"/>
    </row>
    <row r="438" ht="12.75">
      <c r="E438" s="3"/>
    </row>
    <row r="439" ht="12.75">
      <c r="E439" s="3"/>
    </row>
    <row r="440" ht="12.75">
      <c r="E440" s="3"/>
    </row>
    <row r="441" ht="12.75">
      <c r="E441" s="3"/>
    </row>
    <row r="442" ht="12.75">
      <c r="E442" s="3"/>
    </row>
    <row r="443" ht="12.75">
      <c r="E443" s="3"/>
    </row>
    <row r="444" ht="12.75">
      <c r="E444" s="3"/>
    </row>
    <row r="445" ht="12.75">
      <c r="E445" s="3"/>
    </row>
    <row r="446" ht="12.75">
      <c r="E446" s="3"/>
    </row>
    <row r="447" ht="12.75">
      <c r="E447" s="3"/>
    </row>
    <row r="448" ht="12.75">
      <c r="E448" s="3"/>
    </row>
    <row r="449" ht="12.75">
      <c r="E449" s="3"/>
    </row>
    <row r="450" ht="12.75">
      <c r="E450" s="3"/>
    </row>
    <row r="451" ht="12.75">
      <c r="E451" s="3"/>
    </row>
    <row r="452" ht="12.75">
      <c r="E452" s="3"/>
    </row>
    <row r="453" ht="12.75">
      <c r="E453" s="3"/>
    </row>
    <row r="454" ht="12.75">
      <c r="E454" s="3"/>
    </row>
    <row r="455" ht="12.75">
      <c r="E455" s="3"/>
    </row>
    <row r="456" ht="12.75">
      <c r="E456" s="3"/>
    </row>
    <row r="457" ht="12.75">
      <c r="E457" s="3"/>
    </row>
    <row r="458" ht="12.75">
      <c r="E458" s="3"/>
    </row>
    <row r="459" ht="12.75">
      <c r="E459" s="3"/>
    </row>
    <row r="460" ht="12.75">
      <c r="E460" s="3"/>
    </row>
    <row r="461" ht="12.75">
      <c r="E461" s="3"/>
    </row>
    <row r="462" ht="12.75">
      <c r="E462" s="3"/>
    </row>
    <row r="463" ht="12.75">
      <c r="E463" s="3"/>
    </row>
    <row r="464" ht="12.75">
      <c r="E464" s="3"/>
    </row>
    <row r="465" ht="12.75">
      <c r="E465" s="3"/>
    </row>
    <row r="466" ht="12.75">
      <c r="E466" s="3"/>
    </row>
    <row r="467" ht="12.75">
      <c r="E467" s="3"/>
    </row>
    <row r="468" ht="12.75">
      <c r="E468" s="3"/>
    </row>
    <row r="469" ht="12.75">
      <c r="E469" s="3"/>
    </row>
    <row r="470" ht="12.75">
      <c r="E470" s="3"/>
    </row>
    <row r="471" ht="12.75">
      <c r="E471" s="3"/>
    </row>
    <row r="472" ht="12.75">
      <c r="E472" s="3"/>
    </row>
    <row r="473" ht="12.75">
      <c r="E473" s="3"/>
    </row>
    <row r="474" ht="12.75">
      <c r="E474" s="3"/>
    </row>
    <row r="475" ht="12.75">
      <c r="E475" s="3"/>
    </row>
    <row r="476" ht="12.75">
      <c r="E476" s="3"/>
    </row>
    <row r="477" ht="12.75">
      <c r="E477" s="3"/>
    </row>
    <row r="478" ht="12.75">
      <c r="E478" s="3"/>
    </row>
    <row r="479" ht="12.75">
      <c r="E479" s="3"/>
    </row>
    <row r="480" ht="12.75">
      <c r="E480" s="3"/>
    </row>
    <row r="481" ht="12.75">
      <c r="E481" s="3"/>
    </row>
    <row r="482" ht="12.75">
      <c r="E482" s="3"/>
    </row>
    <row r="483" ht="12.75">
      <c r="E483" s="3"/>
    </row>
    <row r="484" ht="12.75">
      <c r="E484" s="3"/>
    </row>
    <row r="485" ht="12.75">
      <c r="E485" s="3"/>
    </row>
    <row r="486" ht="12.75">
      <c r="E486" s="3"/>
    </row>
    <row r="487" ht="12.75">
      <c r="E487" s="3"/>
    </row>
    <row r="488" ht="12.75">
      <c r="E488" s="3"/>
    </row>
    <row r="489" ht="12.75">
      <c r="E489" s="3"/>
    </row>
    <row r="490" ht="12.75">
      <c r="E490" s="3"/>
    </row>
    <row r="491" ht="12.75">
      <c r="E491" s="3"/>
    </row>
    <row r="492" ht="12.75">
      <c r="E492" s="3"/>
    </row>
    <row r="493" ht="12.75">
      <c r="E493" s="3"/>
    </row>
    <row r="494" ht="12.75">
      <c r="E494" s="3"/>
    </row>
    <row r="495" ht="12.75">
      <c r="E495" s="3"/>
    </row>
    <row r="496" ht="12.75">
      <c r="E496" s="3"/>
    </row>
    <row r="497" ht="12.75">
      <c r="E497" s="3"/>
    </row>
    <row r="498" ht="12.75">
      <c r="E498" s="3"/>
    </row>
    <row r="499" ht="12.75">
      <c r="E499" s="3"/>
    </row>
    <row r="500" ht="12.75">
      <c r="E500" s="3"/>
    </row>
    <row r="501" ht="12.75">
      <c r="E501" s="3"/>
    </row>
    <row r="502" ht="12.75">
      <c r="E502" s="3"/>
    </row>
    <row r="503" ht="12.75">
      <c r="E503" s="3"/>
    </row>
    <row r="504" ht="12.75">
      <c r="E504" s="3"/>
    </row>
    <row r="505" ht="12.75">
      <c r="E505" s="3"/>
    </row>
    <row r="506" ht="12.75">
      <c r="E506" s="3"/>
    </row>
    <row r="507" ht="12.75">
      <c r="E507" s="3"/>
    </row>
    <row r="508" ht="12.75">
      <c r="E508" s="3"/>
    </row>
    <row r="509" ht="12.75">
      <c r="E509" s="3"/>
    </row>
    <row r="510" ht="12.75">
      <c r="E510" s="3"/>
    </row>
    <row r="511" ht="12.75">
      <c r="E511" s="3"/>
    </row>
    <row r="512" ht="12.75">
      <c r="E512" s="3"/>
    </row>
    <row r="513" ht="12.75">
      <c r="E513" s="3"/>
    </row>
    <row r="514" ht="12.75">
      <c r="E514" s="3"/>
    </row>
    <row r="515" ht="12.75">
      <c r="E515" s="3"/>
    </row>
    <row r="516" ht="12.75">
      <c r="E516" s="3"/>
    </row>
    <row r="517" ht="12.75">
      <c r="E517" s="3"/>
    </row>
    <row r="518" ht="12.75">
      <c r="E518" s="3"/>
    </row>
    <row r="519" ht="12.75">
      <c r="E519" s="3"/>
    </row>
    <row r="520" ht="12.75">
      <c r="E520" s="3"/>
    </row>
    <row r="521" ht="12.75">
      <c r="E521" s="3"/>
    </row>
    <row r="522" ht="12.75">
      <c r="E522" s="3"/>
    </row>
    <row r="523" ht="12.75">
      <c r="E523" s="3"/>
    </row>
    <row r="524" ht="12.75">
      <c r="E524" s="3"/>
    </row>
    <row r="525" ht="12.75">
      <c r="E525" s="3"/>
    </row>
    <row r="526" ht="12.75">
      <c r="E526" s="3"/>
    </row>
    <row r="527" ht="12.75">
      <c r="E527" s="3"/>
    </row>
    <row r="528" ht="12.75">
      <c r="E528" s="3"/>
    </row>
    <row r="529" ht="12.75">
      <c r="E529" s="3"/>
    </row>
    <row r="530" ht="12.75">
      <c r="E530" s="3"/>
    </row>
    <row r="531" ht="12.75">
      <c r="E531" s="3"/>
    </row>
    <row r="532" ht="12.75">
      <c r="E532" s="3"/>
    </row>
    <row r="533" ht="12.75">
      <c r="E533" s="3"/>
    </row>
    <row r="534" ht="12.75">
      <c r="E534" s="3"/>
    </row>
    <row r="535" ht="12.75">
      <c r="E535" s="3"/>
    </row>
    <row r="536" ht="12.75">
      <c r="E536" s="3"/>
    </row>
    <row r="537" ht="12.75">
      <c r="E537" s="3"/>
    </row>
    <row r="538" ht="12.75">
      <c r="E538" s="3"/>
    </row>
    <row r="539" ht="12.75">
      <c r="E539" s="3"/>
    </row>
    <row r="540" ht="12.75">
      <c r="E540" s="3"/>
    </row>
    <row r="541" ht="12.75">
      <c r="E541" s="3"/>
    </row>
    <row r="542" ht="12.75">
      <c r="E542" s="3"/>
    </row>
    <row r="543" ht="12.75">
      <c r="E543" s="3"/>
    </row>
    <row r="544" ht="12.75">
      <c r="E544" s="3"/>
    </row>
    <row r="545" ht="12.75">
      <c r="E545" s="3"/>
    </row>
    <row r="546" ht="12.75">
      <c r="E546" s="3"/>
    </row>
    <row r="547" ht="12.75">
      <c r="E547" s="3"/>
    </row>
    <row r="548" ht="12.75">
      <c r="E548" s="3"/>
    </row>
    <row r="549" ht="12.75">
      <c r="E549" s="3"/>
    </row>
    <row r="550" ht="12.75">
      <c r="E550" s="3"/>
    </row>
    <row r="551" ht="12.75">
      <c r="E551" s="3"/>
    </row>
    <row r="552" ht="12.75">
      <c r="E552" s="3"/>
    </row>
    <row r="553" ht="12.75">
      <c r="E553" s="3"/>
    </row>
    <row r="554" ht="12.75">
      <c r="E554" s="3"/>
    </row>
    <row r="555" ht="12.75">
      <c r="E555" s="3"/>
    </row>
    <row r="556" ht="12.75">
      <c r="E556" s="3"/>
    </row>
    <row r="557" ht="12.75">
      <c r="E557" s="3"/>
    </row>
    <row r="558" ht="12.75">
      <c r="E558" s="3"/>
    </row>
    <row r="559" ht="12.75">
      <c r="E559" s="3"/>
    </row>
    <row r="560" ht="12.75">
      <c r="E560" s="3"/>
    </row>
    <row r="561" ht="12.75">
      <c r="E561" s="3"/>
    </row>
    <row r="562" ht="12.75">
      <c r="E562" s="3"/>
    </row>
    <row r="563" ht="12.75">
      <c r="E563" s="3"/>
    </row>
    <row r="564" ht="12.75">
      <c r="E564" s="3"/>
    </row>
    <row r="565" ht="12.75">
      <c r="E565" s="3"/>
    </row>
    <row r="566" ht="12.75">
      <c r="E566" s="3"/>
    </row>
    <row r="567" ht="12.75">
      <c r="E567" s="3"/>
    </row>
    <row r="568" ht="12.75">
      <c r="E568" s="3"/>
    </row>
    <row r="569" ht="12.75">
      <c r="E569" s="3"/>
    </row>
    <row r="570" ht="12.75">
      <c r="E570" s="3"/>
    </row>
    <row r="571" ht="12.75">
      <c r="E571" s="3"/>
    </row>
    <row r="572" ht="12.75">
      <c r="E572" s="3"/>
    </row>
    <row r="573" ht="12.75">
      <c r="E573" s="3"/>
    </row>
    <row r="574" ht="12.75">
      <c r="E574" s="3"/>
    </row>
    <row r="575" ht="12.75">
      <c r="E575" s="3"/>
    </row>
    <row r="576" ht="12.75">
      <c r="E576" s="3"/>
    </row>
    <row r="577" ht="12.75">
      <c r="E577" s="3"/>
    </row>
    <row r="578" ht="12.75">
      <c r="E578" s="3"/>
    </row>
    <row r="579" ht="12.75">
      <c r="E579" s="3"/>
    </row>
    <row r="580" ht="12.75">
      <c r="E580" s="3"/>
    </row>
    <row r="581" ht="12.75">
      <c r="E581" s="3"/>
    </row>
    <row r="582" ht="12.75">
      <c r="E582" s="3"/>
    </row>
    <row r="583" ht="12.75">
      <c r="E583" s="3"/>
    </row>
    <row r="584" ht="12.75">
      <c r="E584" s="3"/>
    </row>
    <row r="585" ht="12.75">
      <c r="E585" s="3"/>
    </row>
    <row r="586" ht="12.75">
      <c r="E586" s="3"/>
    </row>
    <row r="587" ht="12.75">
      <c r="E587" s="3"/>
    </row>
    <row r="588" ht="12.75">
      <c r="E588" s="3"/>
    </row>
    <row r="589" ht="12.75">
      <c r="E589" s="3"/>
    </row>
    <row r="590" ht="12.75">
      <c r="E590" s="3"/>
    </row>
    <row r="591" ht="12.75">
      <c r="E591" s="3"/>
    </row>
    <row r="592" ht="12.75">
      <c r="E592" s="3"/>
    </row>
    <row r="593" ht="12.75">
      <c r="E593" s="3"/>
    </row>
    <row r="594" ht="12.75">
      <c r="E594" s="3"/>
    </row>
    <row r="595" ht="12.75">
      <c r="E595" s="3"/>
    </row>
    <row r="596" ht="12.75">
      <c r="E596" s="3"/>
    </row>
    <row r="597" ht="12.75">
      <c r="E597" s="3"/>
    </row>
    <row r="598" ht="12.75">
      <c r="E598" s="3"/>
    </row>
    <row r="599" ht="12.75">
      <c r="E599" s="3"/>
    </row>
    <row r="600" ht="12.75">
      <c r="E600" s="3"/>
    </row>
    <row r="601" ht="12.75">
      <c r="E601" s="3"/>
    </row>
    <row r="602" ht="12.75">
      <c r="E602" s="3"/>
    </row>
    <row r="603" ht="12.75">
      <c r="E603" s="3"/>
    </row>
    <row r="604" ht="12.75">
      <c r="E604" s="3"/>
    </row>
    <row r="605" ht="12.75">
      <c r="E605" s="3"/>
    </row>
    <row r="606" ht="12.75">
      <c r="E606" s="3"/>
    </row>
    <row r="607" ht="12.75">
      <c r="E607" s="3"/>
    </row>
    <row r="608" ht="12.75">
      <c r="E608" s="3"/>
    </row>
    <row r="609" ht="12.75">
      <c r="E609" s="3"/>
    </row>
    <row r="610" ht="12.75">
      <c r="E610" s="3"/>
    </row>
    <row r="611" ht="12.75">
      <c r="E611" s="3"/>
    </row>
    <row r="612" ht="12.75">
      <c r="E612" s="3"/>
    </row>
    <row r="613" ht="12.75">
      <c r="E613" s="3"/>
    </row>
    <row r="614" ht="12.75">
      <c r="E614" s="3"/>
    </row>
    <row r="615" ht="12.75">
      <c r="E615" s="3"/>
    </row>
    <row r="616" ht="12.75">
      <c r="E616" s="3"/>
    </row>
    <row r="617" ht="12.75">
      <c r="E617" s="3"/>
    </row>
    <row r="618" ht="12.75">
      <c r="E618" s="3"/>
    </row>
    <row r="619" ht="12.75">
      <c r="E619" s="3"/>
    </row>
    <row r="620" ht="12.75">
      <c r="E620" s="3"/>
    </row>
    <row r="621" ht="12.75">
      <c r="E621" s="3"/>
    </row>
    <row r="622" ht="12.75">
      <c r="E622" s="3"/>
    </row>
    <row r="623" ht="12.75">
      <c r="E623" s="3"/>
    </row>
    <row r="624" ht="12.75">
      <c r="E624" s="3"/>
    </row>
    <row r="625" ht="12.75">
      <c r="E625" s="3"/>
    </row>
    <row r="626" ht="12.75">
      <c r="E626" s="3"/>
    </row>
    <row r="627" ht="12.75">
      <c r="E627" s="3"/>
    </row>
    <row r="628" ht="12.75">
      <c r="E628" s="3"/>
    </row>
    <row r="629" ht="12.75">
      <c r="E629" s="3"/>
    </row>
    <row r="630" ht="12.75">
      <c r="E630" s="3"/>
    </row>
    <row r="631" ht="12.75">
      <c r="E631" s="3"/>
    </row>
    <row r="632" ht="12.75">
      <c r="E632" s="3"/>
    </row>
    <row r="633" ht="12.75">
      <c r="E633" s="3"/>
    </row>
    <row r="634" ht="12.75">
      <c r="E634" s="3"/>
    </row>
    <row r="635" ht="12.75">
      <c r="E635" s="3"/>
    </row>
    <row r="636" ht="12.75">
      <c r="E636" s="3"/>
    </row>
    <row r="637" ht="12.75">
      <c r="E637" s="3"/>
    </row>
    <row r="638" ht="12.75">
      <c r="E638" s="3"/>
    </row>
    <row r="639" ht="12.75">
      <c r="E639" s="3"/>
    </row>
    <row r="640" ht="12.75">
      <c r="E640" s="3"/>
    </row>
    <row r="641" ht="12.75">
      <c r="E641" s="3"/>
    </row>
    <row r="642" ht="12.75">
      <c r="E642" s="3"/>
    </row>
    <row r="643" ht="12.75">
      <c r="E643" s="3"/>
    </row>
    <row r="644" ht="12.75">
      <c r="E644" s="3"/>
    </row>
    <row r="645" ht="12.75">
      <c r="E645" s="3"/>
    </row>
    <row r="646" ht="12.75">
      <c r="E646" s="3"/>
    </row>
    <row r="647" ht="12.75">
      <c r="E647" s="3"/>
    </row>
    <row r="648" ht="12.75">
      <c r="E648" s="3"/>
    </row>
    <row r="649" ht="12.75">
      <c r="E649" s="3"/>
    </row>
    <row r="650" ht="12.75">
      <c r="E650" s="3"/>
    </row>
    <row r="651" ht="12.75">
      <c r="E651" s="3"/>
    </row>
    <row r="652" ht="12.75">
      <c r="E652" s="3"/>
    </row>
    <row r="653" ht="12.75">
      <c r="E653" s="3"/>
    </row>
    <row r="654" ht="12.75">
      <c r="E654" s="3"/>
    </row>
    <row r="655" ht="12.75">
      <c r="E655" s="3"/>
    </row>
    <row r="656" ht="12.75">
      <c r="E656" s="3"/>
    </row>
    <row r="657" ht="12.75">
      <c r="E657" s="3"/>
    </row>
    <row r="658" ht="12.75">
      <c r="E658" s="3"/>
    </row>
    <row r="659" ht="12.75">
      <c r="E659" s="3"/>
    </row>
    <row r="660" ht="12.75">
      <c r="E660" s="3"/>
    </row>
    <row r="661" ht="12.75">
      <c r="E661" s="3"/>
    </row>
    <row r="662" ht="12.75">
      <c r="E662" s="3"/>
    </row>
    <row r="663" ht="12.75">
      <c r="E663" s="3"/>
    </row>
    <row r="664" ht="12.75">
      <c r="E664" s="3"/>
    </row>
    <row r="665" ht="12.75">
      <c r="E665" s="3"/>
    </row>
    <row r="666" ht="12.75">
      <c r="E666" s="3"/>
    </row>
    <row r="667" ht="12.75">
      <c r="E667" s="3"/>
    </row>
    <row r="668" ht="12.75">
      <c r="E668" s="3"/>
    </row>
    <row r="669" ht="12.75">
      <c r="E669" s="3"/>
    </row>
    <row r="670" ht="12.75">
      <c r="E670" s="3"/>
    </row>
    <row r="671" ht="12.75">
      <c r="E671" s="3"/>
    </row>
    <row r="672" ht="12.75">
      <c r="E672" s="3"/>
    </row>
    <row r="673" ht="12.75">
      <c r="E673" s="3"/>
    </row>
    <row r="674" ht="12.75">
      <c r="E674" s="3"/>
    </row>
    <row r="675" ht="12.75">
      <c r="E675" s="3"/>
    </row>
    <row r="676" ht="12.75">
      <c r="E676" s="3"/>
    </row>
    <row r="677" ht="12.75">
      <c r="E677" s="3"/>
    </row>
    <row r="678" ht="12.75">
      <c r="E678" s="3"/>
    </row>
    <row r="679" ht="12.75">
      <c r="E679" s="3"/>
    </row>
    <row r="680" ht="12.75">
      <c r="E680" s="3"/>
    </row>
    <row r="681" ht="12.75">
      <c r="E681" s="3"/>
    </row>
    <row r="682" ht="12.75">
      <c r="E682" s="3"/>
    </row>
    <row r="683" ht="12.75">
      <c r="E683" s="3"/>
    </row>
    <row r="684" ht="12.75">
      <c r="E684" s="3"/>
    </row>
    <row r="685" ht="12.75">
      <c r="E685" s="3"/>
    </row>
    <row r="686" ht="12.75">
      <c r="E686" s="3"/>
    </row>
    <row r="687" ht="12.75">
      <c r="E687" s="3"/>
    </row>
    <row r="688" ht="12.75">
      <c r="E688" s="3"/>
    </row>
    <row r="689" ht="12.75">
      <c r="E689" s="3"/>
    </row>
    <row r="690" ht="12.75">
      <c r="E690" s="3"/>
    </row>
    <row r="691" ht="12.75">
      <c r="E691" s="3"/>
    </row>
    <row r="692" ht="12.75">
      <c r="E692" s="3"/>
    </row>
    <row r="693" ht="12.75">
      <c r="E693" s="3"/>
    </row>
    <row r="694" ht="12.75">
      <c r="E694" s="3"/>
    </row>
    <row r="695" ht="12.75">
      <c r="E695" s="3"/>
    </row>
    <row r="696" ht="12.75">
      <c r="E696" s="3"/>
    </row>
    <row r="697" ht="12.75">
      <c r="E697" s="3"/>
    </row>
    <row r="698" ht="12.75">
      <c r="E698" s="3"/>
    </row>
    <row r="699" ht="12.75">
      <c r="E699" s="3"/>
    </row>
    <row r="700" ht="12.75">
      <c r="E700" s="3"/>
    </row>
    <row r="701" ht="12.75">
      <c r="E701" s="3"/>
    </row>
    <row r="702" ht="12.75">
      <c r="E702" s="3"/>
    </row>
    <row r="703" ht="12.75">
      <c r="E703" s="3"/>
    </row>
    <row r="704" ht="12.75">
      <c r="E704" s="3"/>
    </row>
    <row r="705" ht="12.75">
      <c r="E705" s="3"/>
    </row>
    <row r="706" ht="12.75">
      <c r="E706" s="3"/>
    </row>
    <row r="707" ht="12.75">
      <c r="E707" s="3"/>
    </row>
    <row r="708" ht="12.75">
      <c r="E708" s="3"/>
    </row>
    <row r="709" ht="12.75">
      <c r="E709" s="3"/>
    </row>
    <row r="710" ht="12.75">
      <c r="E710" s="3"/>
    </row>
    <row r="711" ht="12.75">
      <c r="E711" s="3"/>
    </row>
    <row r="712" ht="12.75">
      <c r="E712" s="3"/>
    </row>
    <row r="713" ht="12.75">
      <c r="E713" s="3"/>
    </row>
    <row r="714" ht="12.75">
      <c r="E714" s="3"/>
    </row>
    <row r="715" ht="12.75">
      <c r="E715" s="3"/>
    </row>
    <row r="716" ht="12.75">
      <c r="E716" s="3"/>
    </row>
    <row r="717" ht="12.75">
      <c r="E717" s="3"/>
    </row>
    <row r="718" ht="12.75">
      <c r="E718" s="3"/>
    </row>
    <row r="719" ht="12.75">
      <c r="E719" s="3"/>
    </row>
    <row r="720" ht="12.75">
      <c r="E720" s="3"/>
    </row>
    <row r="721" ht="12.75">
      <c r="E721" s="3"/>
    </row>
    <row r="722" ht="12.75">
      <c r="E722" s="3"/>
    </row>
    <row r="723" ht="12.75">
      <c r="E723" s="3"/>
    </row>
    <row r="724" ht="12.75">
      <c r="E724" s="3"/>
    </row>
  </sheetData>
  <sheetProtection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D7">
    <cfRule type="cellIs" priority="2" dxfId="3" operator="greaterThanOrEqual">
      <formula>0.7</formula>
    </cfRule>
    <cfRule type="cellIs" priority="3" dxfId="3" operator="equal">
      <formula>0</formula>
    </cfRule>
    <cfRule type="cellIs" priority="4" dxfId="2" operator="lessThan">
      <formula>0.7</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4" max="11" man="1"/>
    <brk id="136" max="11" man="1"/>
  </rowBreaks>
  <ignoredErrors>
    <ignoredError sqref="B6:C7 F2 F5:M5 C5:D5"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232"/>
  <sheetViews>
    <sheetView zoomScalePageLayoutView="0" workbookViewId="0" topLeftCell="A1">
      <selection activeCell="R96" sqref="R96"/>
    </sheetView>
  </sheetViews>
  <sheetFormatPr defaultColWidth="8.8515625" defaultRowHeight="12.75"/>
  <cols>
    <col min="1" max="1" width="29.7109375" style="4" customWidth="1"/>
    <col min="2" max="2" width="19.8515625" style="4" customWidth="1"/>
    <col min="3" max="3" width="26.57421875" style="4" bestFit="1" customWidth="1"/>
    <col min="4" max="4" width="26.57421875" style="58" hidden="1" customWidth="1"/>
    <col min="5" max="5" width="11.28125" style="5" customWidth="1"/>
    <col min="6" max="6" width="11.8515625" style="4" customWidth="1"/>
    <col min="7" max="9" width="10.7109375" style="4" customWidth="1"/>
    <col min="10" max="10" width="11.8515625" style="4" customWidth="1"/>
    <col min="11" max="13" width="10.7109375" style="4" customWidth="1"/>
    <col min="14" max="16384" width="8.8515625" style="4" customWidth="1"/>
  </cols>
  <sheetData>
    <row r="1" spans="1:13" s="14" customFormat="1" ht="21.75" thickBot="1">
      <c r="A1" s="375" t="s">
        <v>18</v>
      </c>
      <c r="B1" s="376"/>
      <c r="C1" s="376"/>
      <c r="D1" s="376"/>
      <c r="E1" s="376"/>
      <c r="F1" s="376"/>
      <c r="G1" s="376"/>
      <c r="H1" s="376"/>
      <c r="I1" s="376"/>
      <c r="J1" s="376"/>
      <c r="K1" s="376"/>
      <c r="L1" s="376"/>
      <c r="M1" s="377"/>
    </row>
    <row r="2" spans="1:13"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row>
    <row r="3" spans="1:13" ht="12.75" customHeight="1" thickBot="1">
      <c r="A3" s="292"/>
      <c r="B3" s="293"/>
      <c r="C3" s="293"/>
      <c r="D3" s="293"/>
      <c r="E3" s="294"/>
      <c r="F3" s="295"/>
      <c r="G3" s="295"/>
      <c r="H3" s="295"/>
      <c r="I3" s="295"/>
      <c r="J3" s="295"/>
      <c r="K3" s="295"/>
      <c r="L3" s="295"/>
      <c r="M3" s="29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9" t="s">
        <v>1</v>
      </c>
      <c r="B5" s="7"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5" customHeight="1" thickBot="1">
      <c r="A6" s="370" t="s">
        <v>128</v>
      </c>
      <c r="B6" s="370" t="str">
        <f>'Biennial SQSP Overview'!C19</f>
        <v>No more than 3 tax functions failing TPS in a year</v>
      </c>
      <c r="C6" s="373" t="s">
        <v>229</v>
      </c>
      <c r="D6" s="373" t="s">
        <v>229</v>
      </c>
      <c r="E6" s="79" t="s">
        <v>2</v>
      </c>
      <c r="F6" s="37"/>
      <c r="G6" s="37"/>
      <c r="H6" s="37"/>
      <c r="I6" s="37"/>
      <c r="J6" s="37"/>
      <c r="K6" s="37"/>
      <c r="L6" s="37"/>
      <c r="M6" s="37"/>
    </row>
    <row r="7" spans="1:13" ht="15.75" thickBot="1">
      <c r="A7" s="371"/>
      <c r="B7" s="371"/>
      <c r="C7" s="374"/>
      <c r="D7" s="374"/>
      <c r="E7" s="67" t="s">
        <v>3</v>
      </c>
      <c r="F7" s="41"/>
      <c r="G7" s="41"/>
      <c r="H7" s="41"/>
      <c r="I7" s="42"/>
      <c r="J7" s="42"/>
      <c r="K7" s="42"/>
      <c r="L7" s="42"/>
      <c r="M7" s="42"/>
    </row>
    <row r="8" spans="1:13" s="58" customFormat="1" ht="15" customHeight="1" thickBot="1">
      <c r="A8" s="371"/>
      <c r="B8" s="371"/>
      <c r="C8" s="373" t="s">
        <v>230</v>
      </c>
      <c r="D8" s="373" t="s">
        <v>230</v>
      </c>
      <c r="E8" s="79" t="s">
        <v>2</v>
      </c>
      <c r="F8" s="37"/>
      <c r="G8" s="37"/>
      <c r="H8" s="37"/>
      <c r="I8" s="37"/>
      <c r="J8" s="37"/>
      <c r="K8" s="37"/>
      <c r="L8" s="37"/>
      <c r="M8" s="37"/>
    </row>
    <row r="9" spans="1:13" s="58" customFormat="1" ht="15.75" thickBot="1">
      <c r="A9" s="371"/>
      <c r="B9" s="371"/>
      <c r="C9" s="374"/>
      <c r="D9" s="374"/>
      <c r="E9" s="67" t="s">
        <v>3</v>
      </c>
      <c r="F9" s="41"/>
      <c r="G9" s="41"/>
      <c r="H9" s="41"/>
      <c r="I9" s="42"/>
      <c r="J9" s="42"/>
      <c r="K9" s="42"/>
      <c r="L9" s="42"/>
      <c r="M9" s="42"/>
    </row>
    <row r="10" spans="1:13" s="58" customFormat="1" ht="15" customHeight="1" thickBot="1">
      <c r="A10" s="371"/>
      <c r="B10" s="371"/>
      <c r="C10" s="373" t="s">
        <v>241</v>
      </c>
      <c r="D10" s="373" t="s">
        <v>241</v>
      </c>
      <c r="E10" s="79" t="s">
        <v>2</v>
      </c>
      <c r="F10" s="37"/>
      <c r="G10" s="37"/>
      <c r="H10" s="37"/>
      <c r="I10" s="37"/>
      <c r="J10" s="37"/>
      <c r="K10" s="37"/>
      <c r="L10" s="37"/>
      <c r="M10" s="37"/>
    </row>
    <row r="11" spans="1:13" s="58" customFormat="1" ht="15.75" thickBot="1">
      <c r="A11" s="371"/>
      <c r="B11" s="371"/>
      <c r="C11" s="374"/>
      <c r="D11" s="374"/>
      <c r="E11" s="67" t="s">
        <v>3</v>
      </c>
      <c r="F11" s="41"/>
      <c r="G11" s="41"/>
      <c r="H11" s="41"/>
      <c r="I11" s="42"/>
      <c r="J11" s="42"/>
      <c r="K11" s="42"/>
      <c r="L11" s="42"/>
      <c r="M11" s="42"/>
    </row>
    <row r="12" spans="1:13" s="58" customFormat="1" ht="15" customHeight="1" thickBot="1">
      <c r="A12" s="371"/>
      <c r="B12" s="371"/>
      <c r="C12" s="373" t="s">
        <v>232</v>
      </c>
      <c r="D12" s="373" t="s">
        <v>232</v>
      </c>
      <c r="E12" s="79" t="s">
        <v>2</v>
      </c>
      <c r="F12" s="37"/>
      <c r="G12" s="37"/>
      <c r="H12" s="37"/>
      <c r="I12" s="37"/>
      <c r="J12" s="37"/>
      <c r="K12" s="37"/>
      <c r="L12" s="37"/>
      <c r="M12" s="37"/>
    </row>
    <row r="13" spans="1:13" s="58" customFormat="1" ht="15.75" thickBot="1">
      <c r="A13" s="371"/>
      <c r="B13" s="371"/>
      <c r="C13" s="374"/>
      <c r="D13" s="374"/>
      <c r="E13" s="67" t="s">
        <v>3</v>
      </c>
      <c r="F13" s="41"/>
      <c r="G13" s="41"/>
      <c r="H13" s="41"/>
      <c r="I13" s="42"/>
      <c r="J13" s="42"/>
      <c r="K13" s="42"/>
      <c r="L13" s="42"/>
      <c r="M13" s="42"/>
    </row>
    <row r="14" spans="1:13" s="58" customFormat="1" ht="15" customHeight="1" thickBot="1">
      <c r="A14" s="371"/>
      <c r="B14" s="371"/>
      <c r="C14" s="373" t="s">
        <v>231</v>
      </c>
      <c r="D14" s="373" t="s">
        <v>231</v>
      </c>
      <c r="E14" s="79" t="s">
        <v>2</v>
      </c>
      <c r="F14" s="37"/>
      <c r="G14" s="37"/>
      <c r="H14" s="37"/>
      <c r="I14" s="37"/>
      <c r="J14" s="37"/>
      <c r="K14" s="37"/>
      <c r="L14" s="37"/>
      <c r="M14" s="37"/>
    </row>
    <row r="15" spans="1:13" s="58" customFormat="1" ht="15.75" thickBot="1">
      <c r="A15" s="371"/>
      <c r="B15" s="371"/>
      <c r="C15" s="374"/>
      <c r="D15" s="374"/>
      <c r="E15" s="67" t="s">
        <v>3</v>
      </c>
      <c r="F15" s="41"/>
      <c r="G15" s="41"/>
      <c r="H15" s="41"/>
      <c r="I15" s="42"/>
      <c r="J15" s="42"/>
      <c r="K15" s="42"/>
      <c r="L15" s="42"/>
      <c r="M15" s="42"/>
    </row>
    <row r="16" spans="1:13" s="58" customFormat="1" ht="15.75" thickBot="1">
      <c r="A16" s="371"/>
      <c r="B16" s="371"/>
      <c r="C16" s="373" t="s">
        <v>233</v>
      </c>
      <c r="D16" s="373" t="s">
        <v>233</v>
      </c>
      <c r="E16" s="79" t="s">
        <v>2</v>
      </c>
      <c r="F16" s="37"/>
      <c r="G16" s="37"/>
      <c r="H16" s="37"/>
      <c r="I16" s="37"/>
      <c r="J16" s="37"/>
      <c r="K16" s="37"/>
      <c r="L16" s="37"/>
      <c r="M16" s="37"/>
    </row>
    <row r="17" spans="1:13" s="58" customFormat="1" ht="15.75" thickBot="1">
      <c r="A17" s="371"/>
      <c r="B17" s="371"/>
      <c r="C17" s="374"/>
      <c r="D17" s="374"/>
      <c r="E17" s="67" t="s">
        <v>3</v>
      </c>
      <c r="F17" s="41"/>
      <c r="G17" s="41"/>
      <c r="H17" s="41"/>
      <c r="I17" s="42"/>
      <c r="J17" s="42"/>
      <c r="K17" s="42"/>
      <c r="L17" s="42"/>
      <c r="M17" s="42"/>
    </row>
    <row r="18" spans="1:13" s="58" customFormat="1" ht="15.75" thickBot="1">
      <c r="A18" s="371"/>
      <c r="B18" s="371"/>
      <c r="C18" s="373" t="s">
        <v>234</v>
      </c>
      <c r="D18" s="373" t="s">
        <v>234</v>
      </c>
      <c r="E18" s="79" t="s">
        <v>2</v>
      </c>
      <c r="F18" s="37"/>
      <c r="G18" s="37"/>
      <c r="H18" s="37"/>
      <c r="I18" s="37"/>
      <c r="J18" s="37"/>
      <c r="K18" s="37"/>
      <c r="L18" s="37"/>
      <c r="M18" s="37"/>
    </row>
    <row r="19" spans="1:13" s="58" customFormat="1" ht="15.75" thickBot="1">
      <c r="A19" s="371"/>
      <c r="B19" s="371"/>
      <c r="C19" s="374"/>
      <c r="D19" s="374"/>
      <c r="E19" s="67" t="s">
        <v>3</v>
      </c>
      <c r="F19" s="41"/>
      <c r="G19" s="41"/>
      <c r="H19" s="41"/>
      <c r="I19" s="42"/>
      <c r="J19" s="42"/>
      <c r="K19" s="42"/>
      <c r="L19" s="42"/>
      <c r="M19" s="42"/>
    </row>
    <row r="20" spans="1:13" s="58" customFormat="1" ht="15.75" thickBot="1">
      <c r="A20" s="371"/>
      <c r="B20" s="371"/>
      <c r="C20" s="373" t="s">
        <v>235</v>
      </c>
      <c r="D20" s="373" t="s">
        <v>235</v>
      </c>
      <c r="E20" s="79" t="s">
        <v>2</v>
      </c>
      <c r="F20" s="37"/>
      <c r="G20" s="37"/>
      <c r="H20" s="37"/>
      <c r="I20" s="37"/>
      <c r="J20" s="37"/>
      <c r="K20" s="37"/>
      <c r="L20" s="37"/>
      <c r="M20" s="37"/>
    </row>
    <row r="21" spans="1:13" s="58" customFormat="1" ht="15.75" thickBot="1">
      <c r="A21" s="371"/>
      <c r="B21" s="371"/>
      <c r="C21" s="374"/>
      <c r="D21" s="374"/>
      <c r="E21" s="67" t="s">
        <v>3</v>
      </c>
      <c r="F21" s="41"/>
      <c r="G21" s="41"/>
      <c r="H21" s="41"/>
      <c r="I21" s="42"/>
      <c r="J21" s="42"/>
      <c r="K21" s="42"/>
      <c r="L21" s="42"/>
      <c r="M21" s="42"/>
    </row>
    <row r="22" spans="1:13" s="58" customFormat="1" ht="15" customHeight="1" thickBot="1">
      <c r="A22" s="371"/>
      <c r="B22" s="371"/>
      <c r="C22" s="373" t="s">
        <v>239</v>
      </c>
      <c r="D22" s="373" t="s">
        <v>239</v>
      </c>
      <c r="E22" s="79" t="s">
        <v>2</v>
      </c>
      <c r="F22" s="37"/>
      <c r="G22" s="37"/>
      <c r="H22" s="37"/>
      <c r="I22" s="37"/>
      <c r="J22" s="37"/>
      <c r="K22" s="37"/>
      <c r="L22" s="37"/>
      <c r="M22" s="37"/>
    </row>
    <row r="23" spans="1:13" s="58" customFormat="1" ht="15.75" thickBot="1">
      <c r="A23" s="371"/>
      <c r="B23" s="371"/>
      <c r="C23" s="374"/>
      <c r="D23" s="374"/>
      <c r="E23" s="67" t="s">
        <v>3</v>
      </c>
      <c r="F23" s="41"/>
      <c r="G23" s="41"/>
      <c r="H23" s="41"/>
      <c r="I23" s="42"/>
      <c r="J23" s="42"/>
      <c r="K23" s="42"/>
      <c r="L23" s="42"/>
      <c r="M23" s="42"/>
    </row>
    <row r="24" spans="1:13" s="58" customFormat="1" ht="15.75" thickBot="1">
      <c r="A24" s="371"/>
      <c r="B24" s="371"/>
      <c r="C24" s="373" t="s">
        <v>240</v>
      </c>
      <c r="D24" s="373" t="s">
        <v>240</v>
      </c>
      <c r="E24" s="79" t="s">
        <v>2</v>
      </c>
      <c r="F24" s="37"/>
      <c r="G24" s="37"/>
      <c r="H24" s="37"/>
      <c r="I24" s="37"/>
      <c r="J24" s="37"/>
      <c r="K24" s="37"/>
      <c r="L24" s="37"/>
      <c r="M24" s="37"/>
    </row>
    <row r="25" spans="1:13" s="58" customFormat="1" ht="15.75" thickBot="1">
      <c r="A25" s="371"/>
      <c r="B25" s="371"/>
      <c r="C25" s="374"/>
      <c r="D25" s="374"/>
      <c r="E25" s="67" t="s">
        <v>3</v>
      </c>
      <c r="F25" s="41"/>
      <c r="G25" s="41"/>
      <c r="H25" s="41"/>
      <c r="I25" s="42"/>
      <c r="J25" s="42"/>
      <c r="K25" s="42"/>
      <c r="L25" s="42"/>
      <c r="M25" s="42"/>
    </row>
    <row r="26" spans="1:13" s="58" customFormat="1" ht="15.75" thickBot="1">
      <c r="A26" s="371"/>
      <c r="B26" s="371"/>
      <c r="C26" s="373" t="s">
        <v>236</v>
      </c>
      <c r="D26" s="373" t="s">
        <v>236</v>
      </c>
      <c r="E26" s="79" t="s">
        <v>2</v>
      </c>
      <c r="F26" s="37"/>
      <c r="G26" s="37"/>
      <c r="H26" s="37"/>
      <c r="I26" s="37"/>
      <c r="J26" s="37"/>
      <c r="K26" s="37"/>
      <c r="L26" s="37"/>
      <c r="M26" s="37"/>
    </row>
    <row r="27" spans="1:13" s="58" customFormat="1" ht="15.75" thickBot="1">
      <c r="A27" s="371"/>
      <c r="B27" s="371"/>
      <c r="C27" s="374"/>
      <c r="D27" s="374"/>
      <c r="E27" s="67" t="s">
        <v>3</v>
      </c>
      <c r="F27" s="41"/>
      <c r="G27" s="41"/>
      <c r="H27" s="41"/>
      <c r="I27" s="42"/>
      <c r="J27" s="42"/>
      <c r="K27" s="42"/>
      <c r="L27" s="42"/>
      <c r="M27" s="42"/>
    </row>
    <row r="28" spans="1:13" s="58" customFormat="1" ht="15.75" thickBot="1">
      <c r="A28" s="371"/>
      <c r="B28" s="371"/>
      <c r="C28" s="373" t="s">
        <v>237</v>
      </c>
      <c r="D28" s="373" t="s">
        <v>237</v>
      </c>
      <c r="E28" s="79" t="s">
        <v>2</v>
      </c>
      <c r="F28" s="37"/>
      <c r="G28" s="37"/>
      <c r="H28" s="37"/>
      <c r="I28" s="37"/>
      <c r="J28" s="37"/>
      <c r="K28" s="37"/>
      <c r="L28" s="37"/>
      <c r="M28" s="37"/>
    </row>
    <row r="29" spans="1:13" s="58" customFormat="1" ht="15.75" thickBot="1">
      <c r="A29" s="371"/>
      <c r="B29" s="371"/>
      <c r="C29" s="374"/>
      <c r="D29" s="374"/>
      <c r="E29" s="67" t="s">
        <v>3</v>
      </c>
      <c r="F29" s="41"/>
      <c r="G29" s="41"/>
      <c r="H29" s="41"/>
      <c r="I29" s="42"/>
      <c r="J29" s="42"/>
      <c r="K29" s="42"/>
      <c r="L29" s="42"/>
      <c r="M29" s="42"/>
    </row>
    <row r="30" spans="1:13" s="58" customFormat="1" ht="15.75" thickBot="1">
      <c r="A30" s="371"/>
      <c r="B30" s="371"/>
      <c r="C30" s="373" t="s">
        <v>238</v>
      </c>
      <c r="D30" s="373" t="s">
        <v>238</v>
      </c>
      <c r="E30" s="79" t="s">
        <v>2</v>
      </c>
      <c r="F30" s="37"/>
      <c r="G30" s="37"/>
      <c r="H30" s="37"/>
      <c r="I30" s="37"/>
      <c r="J30" s="37"/>
      <c r="K30" s="37"/>
      <c r="L30" s="37"/>
      <c r="M30" s="37"/>
    </row>
    <row r="31" spans="1:13" s="58" customFormat="1" ht="15.75" thickBot="1">
      <c r="A31" s="372"/>
      <c r="B31" s="372"/>
      <c r="C31" s="374"/>
      <c r="D31" s="374"/>
      <c r="E31" s="67" t="s">
        <v>3</v>
      </c>
      <c r="F31" s="41"/>
      <c r="G31" s="41"/>
      <c r="H31" s="41"/>
      <c r="I31" s="42"/>
      <c r="J31" s="42"/>
      <c r="K31" s="42"/>
      <c r="L31" s="42"/>
      <c r="M31" s="42"/>
    </row>
    <row r="32" spans="1:13" s="58" customFormat="1" ht="15.75" thickBot="1">
      <c r="A32" s="370" t="s">
        <v>45</v>
      </c>
      <c r="B32" s="370" t="str">
        <f>'Biennial SQSP Overview'!C20</f>
        <v>The same tax function cannot fail for 3 consecutive years</v>
      </c>
      <c r="C32" s="373" t="s">
        <v>229</v>
      </c>
      <c r="D32" s="373" t="s">
        <v>229</v>
      </c>
      <c r="E32" s="79" t="s">
        <v>2</v>
      </c>
      <c r="F32" s="37"/>
      <c r="G32" s="37"/>
      <c r="H32" s="37"/>
      <c r="I32" s="37"/>
      <c r="J32" s="37"/>
      <c r="K32" s="37"/>
      <c r="L32" s="37"/>
      <c r="M32" s="37"/>
    </row>
    <row r="33" spans="1:13" s="58" customFormat="1" ht="15.75" thickBot="1">
      <c r="A33" s="371"/>
      <c r="B33" s="371"/>
      <c r="C33" s="374"/>
      <c r="D33" s="374"/>
      <c r="E33" s="67" t="s">
        <v>3</v>
      </c>
      <c r="F33" s="41"/>
      <c r="G33" s="41"/>
      <c r="H33" s="41"/>
      <c r="I33" s="42"/>
      <c r="J33" s="42"/>
      <c r="K33" s="42"/>
      <c r="L33" s="42"/>
      <c r="M33" s="42"/>
    </row>
    <row r="34" spans="1:13" s="58" customFormat="1" ht="15.75" thickBot="1">
      <c r="A34" s="371"/>
      <c r="B34" s="371"/>
      <c r="C34" s="373" t="s">
        <v>230</v>
      </c>
      <c r="D34" s="373" t="s">
        <v>230</v>
      </c>
      <c r="E34" s="79" t="s">
        <v>2</v>
      </c>
      <c r="F34" s="37"/>
      <c r="G34" s="37"/>
      <c r="H34" s="37"/>
      <c r="I34" s="37"/>
      <c r="J34" s="37"/>
      <c r="K34" s="37"/>
      <c r="L34" s="37"/>
      <c r="M34" s="37"/>
    </row>
    <row r="35" spans="1:13" s="58" customFormat="1" ht="15.75" thickBot="1">
      <c r="A35" s="371"/>
      <c r="B35" s="371"/>
      <c r="C35" s="374"/>
      <c r="D35" s="374"/>
      <c r="E35" s="67" t="s">
        <v>3</v>
      </c>
      <c r="F35" s="41"/>
      <c r="G35" s="41"/>
      <c r="H35" s="41"/>
      <c r="I35" s="42"/>
      <c r="J35" s="42"/>
      <c r="K35" s="42"/>
      <c r="L35" s="42"/>
      <c r="M35" s="42"/>
    </row>
    <row r="36" spans="1:13" s="58" customFormat="1" ht="15.75" thickBot="1">
      <c r="A36" s="371"/>
      <c r="B36" s="371"/>
      <c r="C36" s="373" t="s">
        <v>241</v>
      </c>
      <c r="D36" s="373" t="s">
        <v>241</v>
      </c>
      <c r="E36" s="79" t="s">
        <v>2</v>
      </c>
      <c r="F36" s="37"/>
      <c r="G36" s="37"/>
      <c r="H36" s="37"/>
      <c r="I36" s="37"/>
      <c r="J36" s="37"/>
      <c r="K36" s="37"/>
      <c r="L36" s="37"/>
      <c r="M36" s="37"/>
    </row>
    <row r="37" spans="1:13" s="58" customFormat="1" ht="15.75" thickBot="1">
      <c r="A37" s="371"/>
      <c r="B37" s="371"/>
      <c r="C37" s="374"/>
      <c r="D37" s="374"/>
      <c r="E37" s="67" t="s">
        <v>3</v>
      </c>
      <c r="F37" s="41"/>
      <c r="G37" s="41"/>
      <c r="H37" s="41"/>
      <c r="I37" s="42"/>
      <c r="J37" s="42"/>
      <c r="K37" s="42"/>
      <c r="L37" s="42"/>
      <c r="M37" s="42"/>
    </row>
    <row r="38" spans="1:13" s="58" customFormat="1" ht="15.75" thickBot="1">
      <c r="A38" s="371"/>
      <c r="B38" s="371"/>
      <c r="C38" s="373" t="s">
        <v>232</v>
      </c>
      <c r="D38" s="373" t="s">
        <v>232</v>
      </c>
      <c r="E38" s="79" t="s">
        <v>2</v>
      </c>
      <c r="F38" s="37"/>
      <c r="G38" s="37"/>
      <c r="H38" s="37"/>
      <c r="I38" s="37"/>
      <c r="J38" s="37"/>
      <c r="K38" s="37"/>
      <c r="L38" s="37"/>
      <c r="M38" s="37"/>
    </row>
    <row r="39" spans="1:13" s="58" customFormat="1" ht="15.75" thickBot="1">
      <c r="A39" s="371"/>
      <c r="B39" s="371"/>
      <c r="C39" s="374"/>
      <c r="D39" s="374"/>
      <c r="E39" s="67" t="s">
        <v>3</v>
      </c>
      <c r="F39" s="41"/>
      <c r="G39" s="41"/>
      <c r="H39" s="41"/>
      <c r="I39" s="42"/>
      <c r="J39" s="42"/>
      <c r="K39" s="42"/>
      <c r="L39" s="42"/>
      <c r="M39" s="42"/>
    </row>
    <row r="40" spans="1:13" s="58" customFormat="1" ht="15.75" thickBot="1">
      <c r="A40" s="371"/>
      <c r="B40" s="371"/>
      <c r="C40" s="373" t="s">
        <v>231</v>
      </c>
      <c r="D40" s="373" t="s">
        <v>231</v>
      </c>
      <c r="E40" s="79" t="s">
        <v>2</v>
      </c>
      <c r="F40" s="37"/>
      <c r="G40" s="37"/>
      <c r="H40" s="37"/>
      <c r="I40" s="37"/>
      <c r="J40" s="37"/>
      <c r="K40" s="37"/>
      <c r="L40" s="37"/>
      <c r="M40" s="37"/>
    </row>
    <row r="41" spans="1:13" s="58" customFormat="1" ht="15.75" thickBot="1">
      <c r="A41" s="371"/>
      <c r="B41" s="371"/>
      <c r="C41" s="374"/>
      <c r="D41" s="374"/>
      <c r="E41" s="67" t="s">
        <v>3</v>
      </c>
      <c r="F41" s="41"/>
      <c r="G41" s="41"/>
      <c r="H41" s="41"/>
      <c r="I41" s="42"/>
      <c r="J41" s="42"/>
      <c r="K41" s="42"/>
      <c r="L41" s="42"/>
      <c r="M41" s="42"/>
    </row>
    <row r="42" spans="1:13" s="58" customFormat="1" ht="15.75" thickBot="1">
      <c r="A42" s="371"/>
      <c r="B42" s="371"/>
      <c r="C42" s="373" t="s">
        <v>233</v>
      </c>
      <c r="D42" s="373" t="s">
        <v>233</v>
      </c>
      <c r="E42" s="79" t="s">
        <v>2</v>
      </c>
      <c r="F42" s="37"/>
      <c r="G42" s="37"/>
      <c r="H42" s="37"/>
      <c r="I42" s="37"/>
      <c r="J42" s="37"/>
      <c r="K42" s="37"/>
      <c r="L42" s="37"/>
      <c r="M42" s="37"/>
    </row>
    <row r="43" spans="1:13" s="58" customFormat="1" ht="15.75" thickBot="1">
      <c r="A43" s="371"/>
      <c r="B43" s="371"/>
      <c r="C43" s="374"/>
      <c r="D43" s="374"/>
      <c r="E43" s="67" t="s">
        <v>3</v>
      </c>
      <c r="F43" s="41"/>
      <c r="G43" s="41"/>
      <c r="H43" s="41"/>
      <c r="I43" s="42"/>
      <c r="J43" s="42"/>
      <c r="K43" s="42"/>
      <c r="L43" s="42"/>
      <c r="M43" s="42"/>
    </row>
    <row r="44" spans="1:13" s="58" customFormat="1" ht="15.75" thickBot="1">
      <c r="A44" s="371"/>
      <c r="B44" s="371"/>
      <c r="C44" s="373" t="s">
        <v>234</v>
      </c>
      <c r="D44" s="373" t="s">
        <v>234</v>
      </c>
      <c r="E44" s="79" t="s">
        <v>2</v>
      </c>
      <c r="F44" s="37"/>
      <c r="G44" s="37"/>
      <c r="H44" s="37"/>
      <c r="I44" s="37"/>
      <c r="J44" s="37"/>
      <c r="K44" s="37"/>
      <c r="L44" s="37"/>
      <c r="M44" s="37"/>
    </row>
    <row r="45" spans="1:13" s="58" customFormat="1" ht="15.75" thickBot="1">
      <c r="A45" s="371"/>
      <c r="B45" s="371"/>
      <c r="C45" s="374"/>
      <c r="D45" s="374"/>
      <c r="E45" s="67" t="s">
        <v>3</v>
      </c>
      <c r="F45" s="41"/>
      <c r="G45" s="41"/>
      <c r="H45" s="41"/>
      <c r="I45" s="42"/>
      <c r="J45" s="42"/>
      <c r="K45" s="42"/>
      <c r="L45" s="42"/>
      <c r="M45" s="42"/>
    </row>
    <row r="46" spans="1:13" s="58" customFormat="1" ht="15.75" thickBot="1">
      <c r="A46" s="371"/>
      <c r="B46" s="371"/>
      <c r="C46" s="373" t="s">
        <v>235</v>
      </c>
      <c r="D46" s="373" t="s">
        <v>235</v>
      </c>
      <c r="E46" s="79" t="s">
        <v>2</v>
      </c>
      <c r="F46" s="37"/>
      <c r="G46" s="37"/>
      <c r="H46" s="37"/>
      <c r="I46" s="37"/>
      <c r="J46" s="37"/>
      <c r="K46" s="37"/>
      <c r="L46" s="37"/>
      <c r="M46" s="37"/>
    </row>
    <row r="47" spans="1:13" s="58" customFormat="1" ht="15.75" thickBot="1">
      <c r="A47" s="371"/>
      <c r="B47" s="371"/>
      <c r="C47" s="374"/>
      <c r="D47" s="374"/>
      <c r="E47" s="67" t="s">
        <v>3</v>
      </c>
      <c r="F47" s="41"/>
      <c r="G47" s="41"/>
      <c r="H47" s="41"/>
      <c r="I47" s="42"/>
      <c r="J47" s="42"/>
      <c r="K47" s="42"/>
      <c r="L47" s="42"/>
      <c r="M47" s="42"/>
    </row>
    <row r="48" spans="1:13" s="58" customFormat="1" ht="15.75" thickBot="1">
      <c r="A48" s="371"/>
      <c r="B48" s="371"/>
      <c r="C48" s="373" t="s">
        <v>239</v>
      </c>
      <c r="D48" s="373" t="s">
        <v>239</v>
      </c>
      <c r="E48" s="79" t="s">
        <v>2</v>
      </c>
      <c r="F48" s="37"/>
      <c r="G48" s="37"/>
      <c r="H48" s="37"/>
      <c r="I48" s="37"/>
      <c r="J48" s="37"/>
      <c r="K48" s="37"/>
      <c r="L48" s="37"/>
      <c r="M48" s="37"/>
    </row>
    <row r="49" spans="1:13" s="58" customFormat="1" ht="15.75" thickBot="1">
      <c r="A49" s="371"/>
      <c r="B49" s="371"/>
      <c r="C49" s="374"/>
      <c r="D49" s="374"/>
      <c r="E49" s="67" t="s">
        <v>3</v>
      </c>
      <c r="F49" s="41"/>
      <c r="G49" s="41"/>
      <c r="H49" s="41"/>
      <c r="I49" s="42"/>
      <c r="J49" s="42"/>
      <c r="K49" s="42"/>
      <c r="L49" s="42"/>
      <c r="M49" s="42"/>
    </row>
    <row r="50" spans="1:13" s="58" customFormat="1" ht="15.75" thickBot="1">
      <c r="A50" s="371"/>
      <c r="B50" s="371"/>
      <c r="C50" s="373" t="s">
        <v>240</v>
      </c>
      <c r="D50" s="373" t="s">
        <v>240</v>
      </c>
      <c r="E50" s="79" t="s">
        <v>2</v>
      </c>
      <c r="F50" s="37"/>
      <c r="G50" s="37"/>
      <c r="H50" s="37"/>
      <c r="I50" s="37"/>
      <c r="J50" s="37"/>
      <c r="K50" s="37"/>
      <c r="L50" s="37"/>
      <c r="M50" s="37"/>
    </row>
    <row r="51" spans="1:13" s="58" customFormat="1" ht="15.75" thickBot="1">
      <c r="A51" s="371"/>
      <c r="B51" s="371"/>
      <c r="C51" s="374"/>
      <c r="D51" s="374"/>
      <c r="E51" s="67" t="s">
        <v>3</v>
      </c>
      <c r="F51" s="41"/>
      <c r="G51" s="41"/>
      <c r="H51" s="41"/>
      <c r="I51" s="42"/>
      <c r="J51" s="42"/>
      <c r="K51" s="42"/>
      <c r="L51" s="42"/>
      <c r="M51" s="42"/>
    </row>
    <row r="52" spans="1:13" s="58" customFormat="1" ht="15.75" thickBot="1">
      <c r="A52" s="371"/>
      <c r="B52" s="371"/>
      <c r="C52" s="373" t="s">
        <v>236</v>
      </c>
      <c r="D52" s="373" t="s">
        <v>236</v>
      </c>
      <c r="E52" s="79" t="s">
        <v>2</v>
      </c>
      <c r="F52" s="37"/>
      <c r="G52" s="37"/>
      <c r="H52" s="37"/>
      <c r="I52" s="37"/>
      <c r="J52" s="37"/>
      <c r="K52" s="37"/>
      <c r="L52" s="37"/>
      <c r="M52" s="37"/>
    </row>
    <row r="53" spans="1:13" s="58" customFormat="1" ht="15.75" thickBot="1">
      <c r="A53" s="371"/>
      <c r="B53" s="371"/>
      <c r="C53" s="374"/>
      <c r="D53" s="374"/>
      <c r="E53" s="67" t="s">
        <v>3</v>
      </c>
      <c r="F53" s="41"/>
      <c r="G53" s="41"/>
      <c r="H53" s="41"/>
      <c r="I53" s="42"/>
      <c r="J53" s="42"/>
      <c r="K53" s="42"/>
      <c r="L53" s="42"/>
      <c r="M53" s="42"/>
    </row>
    <row r="54" spans="1:13" s="58" customFormat="1" ht="15.75" thickBot="1">
      <c r="A54" s="371"/>
      <c r="B54" s="371"/>
      <c r="C54" s="373" t="s">
        <v>237</v>
      </c>
      <c r="D54" s="373" t="s">
        <v>237</v>
      </c>
      <c r="E54" s="79" t="s">
        <v>2</v>
      </c>
      <c r="F54" s="37"/>
      <c r="G54" s="37"/>
      <c r="H54" s="37"/>
      <c r="I54" s="37"/>
      <c r="J54" s="37"/>
      <c r="K54" s="37"/>
      <c r="L54" s="37"/>
      <c r="M54" s="37"/>
    </row>
    <row r="55" spans="1:13" s="58" customFormat="1" ht="15.75" thickBot="1">
      <c r="A55" s="371"/>
      <c r="B55" s="371"/>
      <c r="C55" s="374"/>
      <c r="D55" s="374"/>
      <c r="E55" s="67" t="s">
        <v>3</v>
      </c>
      <c r="F55" s="41"/>
      <c r="G55" s="41"/>
      <c r="H55" s="41"/>
      <c r="I55" s="42"/>
      <c r="J55" s="42"/>
      <c r="K55" s="42"/>
      <c r="L55" s="42"/>
      <c r="M55" s="42"/>
    </row>
    <row r="56" spans="1:13" s="58" customFormat="1" ht="15.75" thickBot="1">
      <c r="A56" s="371"/>
      <c r="B56" s="371"/>
      <c r="C56" s="373" t="s">
        <v>238</v>
      </c>
      <c r="D56" s="373" t="s">
        <v>238</v>
      </c>
      <c r="E56" s="79" t="s">
        <v>2</v>
      </c>
      <c r="F56" s="37"/>
      <c r="G56" s="37"/>
      <c r="H56" s="37"/>
      <c r="I56" s="37"/>
      <c r="J56" s="37"/>
      <c r="K56" s="37"/>
      <c r="L56" s="37"/>
      <c r="M56" s="37"/>
    </row>
    <row r="57" spans="1:13" s="58" customFormat="1" ht="15.75" thickBot="1">
      <c r="A57" s="372"/>
      <c r="B57" s="372"/>
      <c r="C57" s="374"/>
      <c r="D57" s="374"/>
      <c r="E57" s="67" t="s">
        <v>3</v>
      </c>
      <c r="F57" s="41"/>
      <c r="G57" s="41"/>
      <c r="H57" s="41"/>
      <c r="I57" s="42"/>
      <c r="J57" s="42"/>
      <c r="K57" s="42"/>
      <c r="L57" s="42"/>
      <c r="M57" s="42"/>
    </row>
    <row r="58" spans="1:13" s="58" customFormat="1" ht="15.75" thickBot="1">
      <c r="A58" s="370" t="s">
        <v>129</v>
      </c>
      <c r="B58" s="370" t="str">
        <f>'Biennial SQSP Overview'!C21</f>
        <v>Pass</v>
      </c>
      <c r="C58" s="373" t="s">
        <v>229</v>
      </c>
      <c r="D58" s="373" t="s">
        <v>229</v>
      </c>
      <c r="E58" s="79" t="s">
        <v>2</v>
      </c>
      <c r="F58" s="37"/>
      <c r="G58" s="37"/>
      <c r="H58" s="37"/>
      <c r="I58" s="37"/>
      <c r="J58" s="37"/>
      <c r="K58" s="37"/>
      <c r="L58" s="37"/>
      <c r="M58" s="37"/>
    </row>
    <row r="59" spans="1:13" s="58" customFormat="1" ht="15.75" thickBot="1">
      <c r="A59" s="371"/>
      <c r="B59" s="371"/>
      <c r="C59" s="374"/>
      <c r="D59" s="374"/>
      <c r="E59" s="67" t="s">
        <v>3</v>
      </c>
      <c r="F59" s="41"/>
      <c r="G59" s="41"/>
      <c r="H59" s="41"/>
      <c r="I59" s="42"/>
      <c r="J59" s="42"/>
      <c r="K59" s="42"/>
      <c r="L59" s="42"/>
      <c r="M59" s="42"/>
    </row>
    <row r="60" spans="1:13" s="58" customFormat="1" ht="15.75" thickBot="1">
      <c r="A60" s="371"/>
      <c r="B60" s="371"/>
      <c r="C60" s="373" t="s">
        <v>230</v>
      </c>
      <c r="D60" s="373" t="s">
        <v>230</v>
      </c>
      <c r="E60" s="79" t="s">
        <v>2</v>
      </c>
      <c r="F60" s="37"/>
      <c r="G60" s="37"/>
      <c r="H60" s="37"/>
      <c r="I60" s="37"/>
      <c r="J60" s="37"/>
      <c r="K60" s="37"/>
      <c r="L60" s="37"/>
      <c r="M60" s="37"/>
    </row>
    <row r="61" spans="1:13" s="58" customFormat="1" ht="15.75" thickBot="1">
      <c r="A61" s="371"/>
      <c r="B61" s="371"/>
      <c r="C61" s="374"/>
      <c r="D61" s="374"/>
      <c r="E61" s="67" t="s">
        <v>3</v>
      </c>
      <c r="F61" s="41"/>
      <c r="G61" s="41"/>
      <c r="H61" s="41"/>
      <c r="I61" s="42"/>
      <c r="J61" s="42"/>
      <c r="K61" s="42"/>
      <c r="L61" s="42"/>
      <c r="M61" s="42"/>
    </row>
    <row r="62" spans="1:13" s="58" customFormat="1" ht="15.75" thickBot="1">
      <c r="A62" s="371"/>
      <c r="B62" s="371"/>
      <c r="C62" s="373" t="s">
        <v>241</v>
      </c>
      <c r="D62" s="373" t="s">
        <v>241</v>
      </c>
      <c r="E62" s="79" t="s">
        <v>2</v>
      </c>
      <c r="F62" s="37"/>
      <c r="G62" s="37"/>
      <c r="H62" s="37"/>
      <c r="I62" s="37"/>
      <c r="J62" s="37"/>
      <c r="K62" s="37"/>
      <c r="L62" s="37"/>
      <c r="M62" s="37"/>
    </row>
    <row r="63" spans="1:13" s="58" customFormat="1" ht="15.75" thickBot="1">
      <c r="A63" s="371"/>
      <c r="B63" s="371"/>
      <c r="C63" s="374"/>
      <c r="D63" s="374"/>
      <c r="E63" s="67" t="s">
        <v>3</v>
      </c>
      <c r="F63" s="41"/>
      <c r="G63" s="41"/>
      <c r="H63" s="41"/>
      <c r="I63" s="42"/>
      <c r="J63" s="42"/>
      <c r="K63" s="42"/>
      <c r="L63" s="42"/>
      <c r="M63" s="42"/>
    </row>
    <row r="64" spans="1:13" s="58" customFormat="1" ht="15.75" thickBot="1">
      <c r="A64" s="371"/>
      <c r="B64" s="371"/>
      <c r="C64" s="373" t="s">
        <v>232</v>
      </c>
      <c r="D64" s="373" t="s">
        <v>232</v>
      </c>
      <c r="E64" s="79" t="s">
        <v>2</v>
      </c>
      <c r="F64" s="37"/>
      <c r="G64" s="37"/>
      <c r="H64" s="37"/>
      <c r="I64" s="37"/>
      <c r="J64" s="37"/>
      <c r="K64" s="37"/>
      <c r="L64" s="37"/>
      <c r="M64" s="37"/>
    </row>
    <row r="65" spans="1:13" s="58" customFormat="1" ht="15.75" thickBot="1">
      <c r="A65" s="371"/>
      <c r="B65" s="371"/>
      <c r="C65" s="374"/>
      <c r="D65" s="374"/>
      <c r="E65" s="67" t="s">
        <v>3</v>
      </c>
      <c r="F65" s="41"/>
      <c r="G65" s="41"/>
      <c r="H65" s="41"/>
      <c r="I65" s="42"/>
      <c r="J65" s="42"/>
      <c r="K65" s="42"/>
      <c r="L65" s="42"/>
      <c r="M65" s="42"/>
    </row>
    <row r="66" spans="1:13" s="58" customFormat="1" ht="15.75" thickBot="1">
      <c r="A66" s="371"/>
      <c r="B66" s="371"/>
      <c r="C66" s="373" t="s">
        <v>231</v>
      </c>
      <c r="D66" s="373" t="s">
        <v>231</v>
      </c>
      <c r="E66" s="79" t="s">
        <v>2</v>
      </c>
      <c r="F66" s="37"/>
      <c r="G66" s="37"/>
      <c r="H66" s="37"/>
      <c r="I66" s="37"/>
      <c r="J66" s="37"/>
      <c r="K66" s="37"/>
      <c r="L66" s="37"/>
      <c r="M66" s="37"/>
    </row>
    <row r="67" spans="1:13" s="58" customFormat="1" ht="15.75" thickBot="1">
      <c r="A67" s="371"/>
      <c r="B67" s="371"/>
      <c r="C67" s="374"/>
      <c r="D67" s="374"/>
      <c r="E67" s="67" t="s">
        <v>3</v>
      </c>
      <c r="F67" s="41"/>
      <c r="G67" s="41"/>
      <c r="H67" s="41"/>
      <c r="I67" s="42"/>
      <c r="J67" s="42"/>
      <c r="K67" s="42"/>
      <c r="L67" s="42"/>
      <c r="M67" s="42"/>
    </row>
    <row r="68" spans="1:13" s="58" customFormat="1" ht="15.75" thickBot="1">
      <c r="A68" s="371"/>
      <c r="B68" s="371"/>
      <c r="C68" s="373" t="s">
        <v>233</v>
      </c>
      <c r="D68" s="373" t="s">
        <v>233</v>
      </c>
      <c r="E68" s="79" t="s">
        <v>2</v>
      </c>
      <c r="F68" s="37"/>
      <c r="G68" s="37"/>
      <c r="H68" s="37"/>
      <c r="I68" s="37"/>
      <c r="J68" s="37"/>
      <c r="K68" s="37"/>
      <c r="L68" s="37"/>
      <c r="M68" s="37"/>
    </row>
    <row r="69" spans="1:13" s="58" customFormat="1" ht="15.75" thickBot="1">
      <c r="A69" s="371"/>
      <c r="B69" s="371"/>
      <c r="C69" s="374"/>
      <c r="D69" s="374"/>
      <c r="E69" s="67" t="s">
        <v>3</v>
      </c>
      <c r="F69" s="41"/>
      <c r="G69" s="41"/>
      <c r="H69" s="41"/>
      <c r="I69" s="42"/>
      <c r="J69" s="42"/>
      <c r="K69" s="42"/>
      <c r="L69" s="42"/>
      <c r="M69" s="42"/>
    </row>
    <row r="70" spans="1:13" s="58" customFormat="1" ht="15.75" thickBot="1">
      <c r="A70" s="371"/>
      <c r="B70" s="371"/>
      <c r="C70" s="373" t="s">
        <v>234</v>
      </c>
      <c r="D70" s="373" t="s">
        <v>234</v>
      </c>
      <c r="E70" s="79" t="s">
        <v>2</v>
      </c>
      <c r="F70" s="37"/>
      <c r="G70" s="37"/>
      <c r="H70" s="37"/>
      <c r="I70" s="37"/>
      <c r="J70" s="37"/>
      <c r="K70" s="37"/>
      <c r="L70" s="37"/>
      <c r="M70" s="37"/>
    </row>
    <row r="71" spans="1:13" s="58" customFormat="1" ht="15.75" thickBot="1">
      <c r="A71" s="371"/>
      <c r="B71" s="371"/>
      <c r="C71" s="374"/>
      <c r="D71" s="374"/>
      <c r="E71" s="67" t="s">
        <v>3</v>
      </c>
      <c r="F71" s="41"/>
      <c r="G71" s="41"/>
      <c r="H71" s="41"/>
      <c r="I71" s="42"/>
      <c r="J71" s="42"/>
      <c r="K71" s="42"/>
      <c r="L71" s="42"/>
      <c r="M71" s="42"/>
    </row>
    <row r="72" spans="1:13" s="58" customFormat="1" ht="15.75" thickBot="1">
      <c r="A72" s="371"/>
      <c r="B72" s="371"/>
      <c r="C72" s="373" t="s">
        <v>235</v>
      </c>
      <c r="D72" s="373" t="s">
        <v>235</v>
      </c>
      <c r="E72" s="79" t="s">
        <v>2</v>
      </c>
      <c r="F72" s="37"/>
      <c r="G72" s="37"/>
      <c r="H72" s="37"/>
      <c r="I72" s="37"/>
      <c r="J72" s="37"/>
      <c r="K72" s="37"/>
      <c r="L72" s="37"/>
      <c r="M72" s="37"/>
    </row>
    <row r="73" spans="1:13" s="58" customFormat="1" ht="15.75" thickBot="1">
      <c r="A73" s="371"/>
      <c r="B73" s="371"/>
      <c r="C73" s="374"/>
      <c r="D73" s="374"/>
      <c r="E73" s="67" t="s">
        <v>3</v>
      </c>
      <c r="F73" s="41"/>
      <c r="G73" s="41"/>
      <c r="H73" s="41"/>
      <c r="I73" s="42"/>
      <c r="J73" s="42"/>
      <c r="K73" s="42"/>
      <c r="L73" s="42"/>
      <c r="M73" s="42"/>
    </row>
    <row r="74" spans="1:13" s="58" customFormat="1" ht="15.75" thickBot="1">
      <c r="A74" s="371"/>
      <c r="B74" s="371"/>
      <c r="C74" s="373" t="s">
        <v>239</v>
      </c>
      <c r="D74" s="373" t="s">
        <v>239</v>
      </c>
      <c r="E74" s="79" t="s">
        <v>2</v>
      </c>
      <c r="F74" s="37"/>
      <c r="G74" s="37"/>
      <c r="H74" s="37"/>
      <c r="I74" s="37"/>
      <c r="J74" s="37"/>
      <c r="K74" s="37"/>
      <c r="L74" s="37"/>
      <c r="M74" s="37"/>
    </row>
    <row r="75" spans="1:13" s="58" customFormat="1" ht="15.75" thickBot="1">
      <c r="A75" s="371"/>
      <c r="B75" s="371"/>
      <c r="C75" s="374"/>
      <c r="D75" s="374"/>
      <c r="E75" s="67" t="s">
        <v>3</v>
      </c>
      <c r="F75" s="41"/>
      <c r="G75" s="41"/>
      <c r="H75" s="41"/>
      <c r="I75" s="42"/>
      <c r="J75" s="42"/>
      <c r="K75" s="42"/>
      <c r="L75" s="42"/>
      <c r="M75" s="42"/>
    </row>
    <row r="76" spans="1:13" s="58" customFormat="1" ht="15.75" thickBot="1">
      <c r="A76" s="371"/>
      <c r="B76" s="371"/>
      <c r="C76" s="373" t="s">
        <v>240</v>
      </c>
      <c r="D76" s="373" t="s">
        <v>240</v>
      </c>
      <c r="E76" s="79" t="s">
        <v>2</v>
      </c>
      <c r="F76" s="37"/>
      <c r="G76" s="37"/>
      <c r="H76" s="37"/>
      <c r="I76" s="37"/>
      <c r="J76" s="37"/>
      <c r="K76" s="37"/>
      <c r="L76" s="37"/>
      <c r="M76" s="37"/>
    </row>
    <row r="77" spans="1:13" s="58" customFormat="1" ht="15.75" thickBot="1">
      <c r="A77" s="371"/>
      <c r="B77" s="371"/>
      <c r="C77" s="374"/>
      <c r="D77" s="374"/>
      <c r="E77" s="67" t="s">
        <v>3</v>
      </c>
      <c r="F77" s="41"/>
      <c r="G77" s="41"/>
      <c r="H77" s="41"/>
      <c r="I77" s="42"/>
      <c r="J77" s="42"/>
      <c r="K77" s="42"/>
      <c r="L77" s="42"/>
      <c r="M77" s="42"/>
    </row>
    <row r="78" spans="1:13" s="58" customFormat="1" ht="15.75" thickBot="1">
      <c r="A78" s="371"/>
      <c r="B78" s="371"/>
      <c r="C78" s="373" t="s">
        <v>236</v>
      </c>
      <c r="D78" s="373" t="s">
        <v>236</v>
      </c>
      <c r="E78" s="79" t="s">
        <v>2</v>
      </c>
      <c r="F78" s="37"/>
      <c r="G78" s="37"/>
      <c r="H78" s="37"/>
      <c r="I78" s="37"/>
      <c r="J78" s="37"/>
      <c r="K78" s="37"/>
      <c r="L78" s="37"/>
      <c r="M78" s="37"/>
    </row>
    <row r="79" spans="1:13" s="58" customFormat="1" ht="15.75" thickBot="1">
      <c r="A79" s="371"/>
      <c r="B79" s="371"/>
      <c r="C79" s="374"/>
      <c r="D79" s="374"/>
      <c r="E79" s="67" t="s">
        <v>3</v>
      </c>
      <c r="F79" s="41"/>
      <c r="G79" s="41"/>
      <c r="H79" s="41"/>
      <c r="I79" s="42"/>
      <c r="J79" s="42"/>
      <c r="K79" s="42"/>
      <c r="L79" s="42"/>
      <c r="M79" s="42"/>
    </row>
    <row r="80" spans="1:13" s="58" customFormat="1" ht="15.75" thickBot="1">
      <c r="A80" s="371"/>
      <c r="B80" s="371"/>
      <c r="C80" s="373" t="s">
        <v>237</v>
      </c>
      <c r="D80" s="373" t="s">
        <v>237</v>
      </c>
      <c r="E80" s="79" t="s">
        <v>2</v>
      </c>
      <c r="F80" s="37"/>
      <c r="G80" s="37"/>
      <c r="H80" s="37"/>
      <c r="I80" s="37"/>
      <c r="J80" s="37"/>
      <c r="K80" s="37"/>
      <c r="L80" s="37"/>
      <c r="M80" s="37"/>
    </row>
    <row r="81" spans="1:13" s="58" customFormat="1" ht="15.75" thickBot="1">
      <c r="A81" s="371"/>
      <c r="B81" s="371"/>
      <c r="C81" s="374"/>
      <c r="D81" s="374"/>
      <c r="E81" s="67" t="s">
        <v>3</v>
      </c>
      <c r="F81" s="41"/>
      <c r="G81" s="41"/>
      <c r="H81" s="41"/>
      <c r="I81" s="42"/>
      <c r="J81" s="42"/>
      <c r="K81" s="42"/>
      <c r="L81" s="42"/>
      <c r="M81" s="42"/>
    </row>
    <row r="82" spans="1:13" s="58" customFormat="1" ht="15.75" thickBot="1">
      <c r="A82" s="371"/>
      <c r="B82" s="371"/>
      <c r="C82" s="373" t="s">
        <v>238</v>
      </c>
      <c r="D82" s="373" t="s">
        <v>238</v>
      </c>
      <c r="E82" s="79" t="s">
        <v>2</v>
      </c>
      <c r="F82" s="37"/>
      <c r="G82" s="37"/>
      <c r="H82" s="37"/>
      <c r="I82" s="37"/>
      <c r="J82" s="37"/>
      <c r="K82" s="37"/>
      <c r="L82" s="37"/>
      <c r="M82" s="37"/>
    </row>
    <row r="83" spans="1:13" s="58" customFormat="1" ht="15.75" thickBot="1">
      <c r="A83" s="372"/>
      <c r="B83" s="372"/>
      <c r="C83" s="374"/>
      <c r="D83" s="374"/>
      <c r="E83" s="67" t="s">
        <v>3</v>
      </c>
      <c r="F83" s="41"/>
      <c r="G83" s="41"/>
      <c r="H83" s="41"/>
      <c r="I83" s="42"/>
      <c r="J83" s="42"/>
      <c r="K83" s="42"/>
      <c r="L83" s="42"/>
      <c r="M83" s="42"/>
    </row>
    <row r="84" spans="1:13" s="55" customFormat="1" ht="15.75" thickBot="1">
      <c r="A84" s="356" t="s">
        <v>221</v>
      </c>
      <c r="B84" s="357"/>
      <c r="C84" s="357"/>
      <c r="D84" s="357"/>
      <c r="E84" s="357"/>
      <c r="F84" s="357"/>
      <c r="G84" s="357"/>
      <c r="H84" s="357"/>
      <c r="I84" s="357"/>
      <c r="J84" s="357"/>
      <c r="K84" s="357"/>
      <c r="L84" s="357"/>
      <c r="M84" s="358"/>
    </row>
    <row r="85" spans="1:13" s="58" customFormat="1" ht="30" customHeight="1" thickBot="1">
      <c r="A85" s="359"/>
      <c r="B85" s="360"/>
      <c r="C85" s="360"/>
      <c r="D85" s="360"/>
      <c r="E85" s="360"/>
      <c r="F85" s="360"/>
      <c r="G85" s="360"/>
      <c r="H85" s="360"/>
      <c r="I85" s="360"/>
      <c r="J85" s="360"/>
      <c r="K85" s="360"/>
      <c r="L85" s="360"/>
      <c r="M85" s="361"/>
    </row>
    <row r="86" spans="1:13" s="31" customFormat="1" ht="15" customHeight="1">
      <c r="A86" s="353" t="s">
        <v>28</v>
      </c>
      <c r="B86" s="354"/>
      <c r="C86" s="354"/>
      <c r="D86" s="354"/>
      <c r="E86" s="354"/>
      <c r="F86" s="354"/>
      <c r="G86" s="354"/>
      <c r="H86" s="354"/>
      <c r="I86" s="354"/>
      <c r="J86" s="354"/>
      <c r="K86" s="354"/>
      <c r="L86" s="354"/>
      <c r="M86" s="355"/>
    </row>
    <row r="87" spans="1:13" s="31" customFormat="1" ht="15" customHeight="1">
      <c r="A87" s="318" t="s">
        <v>6</v>
      </c>
      <c r="B87" s="319"/>
      <c r="C87" s="319"/>
      <c r="D87" s="319"/>
      <c r="E87" s="319"/>
      <c r="F87" s="319"/>
      <c r="G87" s="319"/>
      <c r="H87" s="319"/>
      <c r="I87" s="319"/>
      <c r="J87" s="319"/>
      <c r="K87" s="319"/>
      <c r="L87" s="319"/>
      <c r="M87" s="320"/>
    </row>
    <row r="88" spans="1:13" s="31" customFormat="1" ht="15" customHeight="1">
      <c r="A88" s="321"/>
      <c r="B88" s="322"/>
      <c r="C88" s="322"/>
      <c r="D88" s="322"/>
      <c r="E88" s="322"/>
      <c r="F88" s="322"/>
      <c r="G88" s="322"/>
      <c r="H88" s="322"/>
      <c r="I88" s="322"/>
      <c r="J88" s="322"/>
      <c r="K88" s="322"/>
      <c r="L88" s="322"/>
      <c r="M88" s="323"/>
    </row>
    <row r="89" spans="1:13" s="31" customFormat="1" ht="15" customHeight="1" hidden="1">
      <c r="A89" s="341" t="s">
        <v>245</v>
      </c>
      <c r="B89" s="342"/>
      <c r="C89" s="342"/>
      <c r="D89" s="342"/>
      <c r="E89" s="342"/>
      <c r="F89" s="342"/>
      <c r="G89" s="342"/>
      <c r="H89" s="342"/>
      <c r="I89" s="342"/>
      <c r="J89" s="342"/>
      <c r="K89" s="342"/>
      <c r="L89" s="342"/>
      <c r="M89" s="343"/>
    </row>
    <row r="90" spans="1:13" s="31" customFormat="1" ht="15" customHeight="1">
      <c r="A90" s="318" t="s">
        <v>95</v>
      </c>
      <c r="B90" s="319"/>
      <c r="C90" s="319"/>
      <c r="D90" s="319"/>
      <c r="E90" s="319"/>
      <c r="F90" s="319"/>
      <c r="G90" s="319"/>
      <c r="H90" s="319"/>
      <c r="I90" s="319"/>
      <c r="J90" s="319"/>
      <c r="K90" s="319"/>
      <c r="L90" s="319"/>
      <c r="M90" s="320"/>
    </row>
    <row r="91" spans="1:13" s="31" customFormat="1" ht="15" customHeight="1">
      <c r="A91" s="321"/>
      <c r="B91" s="322"/>
      <c r="C91" s="322"/>
      <c r="D91" s="322"/>
      <c r="E91" s="322"/>
      <c r="F91" s="322"/>
      <c r="G91" s="322"/>
      <c r="H91" s="322"/>
      <c r="I91" s="322"/>
      <c r="J91" s="322"/>
      <c r="K91" s="322"/>
      <c r="L91" s="322"/>
      <c r="M91" s="323"/>
    </row>
    <row r="92" spans="1:13" s="31" customFormat="1" ht="15" customHeight="1" hidden="1">
      <c r="A92" s="341" t="s">
        <v>245</v>
      </c>
      <c r="B92" s="342"/>
      <c r="C92" s="342"/>
      <c r="D92" s="342"/>
      <c r="E92" s="342"/>
      <c r="F92" s="342"/>
      <c r="G92" s="342"/>
      <c r="H92" s="342"/>
      <c r="I92" s="342"/>
      <c r="J92" s="342"/>
      <c r="K92" s="342"/>
      <c r="L92" s="342"/>
      <c r="M92" s="343"/>
    </row>
    <row r="93" spans="1:13" s="31" customFormat="1" ht="45" customHeight="1">
      <c r="A93" s="318" t="s">
        <v>73</v>
      </c>
      <c r="B93" s="319"/>
      <c r="C93" s="319"/>
      <c r="D93" s="319"/>
      <c r="E93" s="319"/>
      <c r="F93" s="319"/>
      <c r="G93" s="319"/>
      <c r="H93" s="319"/>
      <c r="I93" s="319"/>
      <c r="J93" s="319"/>
      <c r="K93" s="351"/>
      <c r="L93" s="351"/>
      <c r="M93" s="352"/>
    </row>
    <row r="94" spans="1:13" s="31" customFormat="1" ht="15" customHeight="1">
      <c r="A94" s="321"/>
      <c r="B94" s="322"/>
      <c r="C94" s="322"/>
      <c r="D94" s="322"/>
      <c r="E94" s="322"/>
      <c r="F94" s="322"/>
      <c r="G94" s="322"/>
      <c r="H94" s="322"/>
      <c r="I94" s="322"/>
      <c r="J94" s="322"/>
      <c r="K94" s="322"/>
      <c r="L94" s="322"/>
      <c r="M94" s="323"/>
    </row>
    <row r="95" spans="1:13" s="31" customFormat="1" ht="15" customHeight="1" hidden="1">
      <c r="A95" s="341" t="s">
        <v>245</v>
      </c>
      <c r="B95" s="342"/>
      <c r="C95" s="342"/>
      <c r="D95" s="342"/>
      <c r="E95" s="342"/>
      <c r="F95" s="342"/>
      <c r="G95" s="342"/>
      <c r="H95" s="342"/>
      <c r="I95" s="342"/>
      <c r="J95" s="342"/>
      <c r="K95" s="342"/>
      <c r="L95" s="342"/>
      <c r="M95" s="343"/>
    </row>
    <row r="96" spans="1:13" s="31" customFormat="1" ht="33.75" customHeight="1">
      <c r="A96" s="318" t="s">
        <v>75</v>
      </c>
      <c r="B96" s="319"/>
      <c r="C96" s="319"/>
      <c r="D96" s="319"/>
      <c r="E96" s="319"/>
      <c r="F96" s="319"/>
      <c r="G96" s="319"/>
      <c r="H96" s="319"/>
      <c r="I96" s="319"/>
      <c r="J96" s="319"/>
      <c r="K96" s="319"/>
      <c r="L96" s="319"/>
      <c r="M96" s="320"/>
    </row>
    <row r="97" spans="1:13" s="31" customFormat="1" ht="15" customHeight="1">
      <c r="A97" s="321"/>
      <c r="B97" s="322"/>
      <c r="C97" s="322"/>
      <c r="D97" s="322"/>
      <c r="E97" s="322"/>
      <c r="F97" s="322"/>
      <c r="G97" s="322"/>
      <c r="H97" s="322"/>
      <c r="I97" s="322"/>
      <c r="J97" s="322"/>
      <c r="K97" s="322"/>
      <c r="L97" s="322"/>
      <c r="M97" s="323"/>
    </row>
    <row r="98" spans="1:13" s="31" customFormat="1" ht="15" customHeight="1" hidden="1">
      <c r="A98" s="341" t="s">
        <v>245</v>
      </c>
      <c r="B98" s="342"/>
      <c r="C98" s="342"/>
      <c r="D98" s="342"/>
      <c r="E98" s="342"/>
      <c r="F98" s="342"/>
      <c r="G98" s="342"/>
      <c r="H98" s="342"/>
      <c r="I98" s="342"/>
      <c r="J98" s="342"/>
      <c r="K98" s="342"/>
      <c r="L98" s="342"/>
      <c r="M98" s="343"/>
    </row>
    <row r="99" spans="1:13" s="31" customFormat="1" ht="15" customHeight="1">
      <c r="A99" s="318" t="s">
        <v>7</v>
      </c>
      <c r="B99" s="319"/>
      <c r="C99" s="319"/>
      <c r="D99" s="319"/>
      <c r="E99" s="319"/>
      <c r="F99" s="319"/>
      <c r="G99" s="319"/>
      <c r="H99" s="319"/>
      <c r="I99" s="319"/>
      <c r="J99" s="319"/>
      <c r="K99" s="319"/>
      <c r="L99" s="319"/>
      <c r="M99" s="320"/>
    </row>
    <row r="100" spans="1:13" s="31" customFormat="1" ht="15" customHeight="1" thickBot="1">
      <c r="A100" s="321"/>
      <c r="B100" s="322"/>
      <c r="C100" s="322"/>
      <c r="D100" s="322"/>
      <c r="E100" s="322"/>
      <c r="F100" s="322"/>
      <c r="G100" s="322"/>
      <c r="H100" s="322"/>
      <c r="I100" s="322"/>
      <c r="J100" s="322"/>
      <c r="K100" s="322"/>
      <c r="L100" s="322"/>
      <c r="M100" s="323"/>
    </row>
    <row r="101" spans="1:13" s="31" customFormat="1" ht="15" customHeight="1" hidden="1" thickBot="1">
      <c r="A101" s="341" t="s">
        <v>245</v>
      </c>
      <c r="B101" s="342"/>
      <c r="C101" s="342"/>
      <c r="D101" s="342"/>
      <c r="E101" s="342"/>
      <c r="F101" s="342"/>
      <c r="G101" s="342"/>
      <c r="H101" s="342"/>
      <c r="I101" s="342"/>
      <c r="J101" s="342"/>
      <c r="K101" s="342"/>
      <c r="L101" s="342"/>
      <c r="M101" s="343"/>
    </row>
    <row r="102" spans="1:13" s="31" customFormat="1" ht="30" customHeight="1" thickBot="1" thickTop="1">
      <c r="A102" s="318" t="s">
        <v>43</v>
      </c>
      <c r="B102" s="319"/>
      <c r="C102" s="319"/>
      <c r="D102" s="319"/>
      <c r="E102" s="319"/>
      <c r="F102" s="319"/>
      <c r="G102" s="319"/>
      <c r="H102" s="319"/>
      <c r="I102" s="319"/>
      <c r="J102" s="319"/>
      <c r="K102" s="319"/>
      <c r="L102" s="324"/>
      <c r="M102" s="32"/>
    </row>
    <row r="103" spans="1:13" s="31" customFormat="1" ht="15" customHeight="1" thickBot="1" thickTop="1">
      <c r="A103" s="325" t="s">
        <v>130</v>
      </c>
      <c r="B103" s="326"/>
      <c r="C103" s="326"/>
      <c r="D103" s="326"/>
      <c r="E103" s="326"/>
      <c r="F103" s="326"/>
      <c r="G103" s="326"/>
      <c r="H103" s="326"/>
      <c r="I103" s="326"/>
      <c r="J103" s="326"/>
      <c r="K103" s="326"/>
      <c r="L103" s="326"/>
      <c r="M103" s="327"/>
    </row>
    <row r="104" spans="1:13" s="58" customFormat="1" ht="16.5" thickBot="1">
      <c r="A104" s="328" t="s">
        <v>4</v>
      </c>
      <c r="B104" s="329"/>
      <c r="C104" s="329"/>
      <c r="D104" s="329"/>
      <c r="E104" s="329"/>
      <c r="F104" s="329"/>
      <c r="G104" s="329"/>
      <c r="H104" s="329"/>
      <c r="I104" s="329"/>
      <c r="J104" s="329"/>
      <c r="K104" s="329"/>
      <c r="L104" s="329"/>
      <c r="M104" s="330"/>
    </row>
    <row r="105" spans="1:13" s="58" customFormat="1" ht="15" customHeight="1" thickBot="1">
      <c r="A105" s="331" t="s">
        <v>212</v>
      </c>
      <c r="B105" s="332"/>
      <c r="C105" s="332"/>
      <c r="D105" s="332"/>
      <c r="E105" s="332"/>
      <c r="F105" s="332"/>
      <c r="G105" s="332"/>
      <c r="H105" s="332"/>
      <c r="I105" s="332"/>
      <c r="J105" s="332"/>
      <c r="K105" s="333"/>
      <c r="L105" s="337" t="s">
        <v>5</v>
      </c>
      <c r="M105" s="338"/>
    </row>
    <row r="106" spans="1:13" s="58" customFormat="1" ht="15.75" thickBot="1">
      <c r="A106" s="334"/>
      <c r="B106" s="335"/>
      <c r="C106" s="335"/>
      <c r="D106" s="335"/>
      <c r="E106" s="335"/>
      <c r="F106" s="335"/>
      <c r="G106" s="335"/>
      <c r="H106" s="335"/>
      <c r="I106" s="335"/>
      <c r="J106" s="335"/>
      <c r="K106" s="336"/>
      <c r="L106" s="339"/>
      <c r="M106" s="340"/>
    </row>
    <row r="107" spans="1:13" s="58" customFormat="1" ht="15.75">
      <c r="A107" s="309" t="str">
        <f>"Quarter 1 status report "&amp;"(12/31/"&amp;RIGHT('Biennial SQSP Overview'!$A$2,4)-(1)&amp;"):"</f>
        <v>Quarter 1 status report (12/31/2017):</v>
      </c>
      <c r="B107" s="310"/>
      <c r="C107" s="310"/>
      <c r="D107" s="310"/>
      <c r="E107" s="310"/>
      <c r="F107" s="310"/>
      <c r="G107" s="310"/>
      <c r="H107" s="310"/>
      <c r="I107" s="310"/>
      <c r="J107" s="310"/>
      <c r="K107" s="310"/>
      <c r="L107" s="310"/>
      <c r="M107" s="311"/>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"Quarter 2 status report "&amp;"(3/31/"&amp;RIGHT('Biennial SQSP Overview'!$A$2,4)&amp;"):"</f>
        <v>Quarter 2 status report (3/31/2018):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"Quarter 3 status report "&amp;"(6/30/"&amp;RIGHT('Biennial SQSP Overview'!$A$2,4)&amp;"):"</f>
        <v>Quarter 3 status report (6/30/2018):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"Quarter 4 status report "&amp;"(9/30/"&amp;RIGHT('Biennial SQSP Overview'!$A$2,4)&amp;"):"</f>
        <v>Quarter 4 status report (9/30/2018):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"Quarter 5 status report "&amp;"(12/31/"&amp;RIGHT('Biennial SQSP Overview'!$A$2,4)&amp;"):"</f>
        <v>Quarter 5 status report (12/31/2018):</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"Quarter 6 status report "&amp;"(3/31/"&amp;RIGHT('Biennial SQSP Overview'!$A$2,4)+(1)&amp;"):"</f>
        <v>Quarter 6 status report (3/31/2019):</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"Quarter 7 status report "&amp;"(6/30/"&amp;RIGHT('Biennial SQSP Overview'!$A$2,4)+(1)&amp;"):"</f>
        <v>Quarter 7 status report (6/30/2019):</v>
      </c>
      <c r="B119" s="316"/>
      <c r="C119" s="316"/>
      <c r="D119" s="316"/>
      <c r="E119" s="316"/>
      <c r="F119" s="316"/>
      <c r="G119" s="316"/>
      <c r="H119" s="316"/>
      <c r="I119" s="316"/>
      <c r="J119" s="316"/>
      <c r="K119" s="316"/>
      <c r="L119" s="316"/>
      <c r="M119" s="317"/>
    </row>
    <row r="120" spans="1:13" s="58" customFormat="1" ht="15">
      <c r="A120" s="312"/>
      <c r="B120" s="313"/>
      <c r="C120" s="313"/>
      <c r="D120" s="313"/>
      <c r="E120" s="313"/>
      <c r="F120" s="313"/>
      <c r="G120" s="313"/>
      <c r="H120" s="313"/>
      <c r="I120" s="313"/>
      <c r="J120" s="313"/>
      <c r="K120" s="313"/>
      <c r="L120" s="313"/>
      <c r="M120" s="314"/>
    </row>
    <row r="121" spans="1:13" s="58" customFormat="1" ht="15.75">
      <c r="A121" s="315" t="str">
        <f>"Quarter 8 status report "&amp;"(9/30/"&amp;RIGHT('Biennial SQSP Overview'!$A$2,4)+(1)&amp;"):"</f>
        <v>Quarter 8 status report (9/30/2019):</v>
      </c>
      <c r="B121" s="316"/>
      <c r="C121" s="316"/>
      <c r="D121" s="316"/>
      <c r="E121" s="316"/>
      <c r="F121" s="316"/>
      <c r="G121" s="316"/>
      <c r="H121" s="316"/>
      <c r="I121" s="316"/>
      <c r="J121" s="316"/>
      <c r="K121" s="316"/>
      <c r="L121" s="316"/>
      <c r="M121" s="317"/>
    </row>
    <row r="122" spans="1:13" s="58" customFormat="1" ht="15.75" thickBot="1">
      <c r="A122" s="344"/>
      <c r="B122" s="345"/>
      <c r="C122" s="345"/>
      <c r="D122" s="345"/>
      <c r="E122" s="345"/>
      <c r="F122" s="345"/>
      <c r="G122" s="345"/>
      <c r="H122" s="345"/>
      <c r="I122" s="345"/>
      <c r="J122" s="345"/>
      <c r="K122" s="345"/>
      <c r="L122" s="345"/>
      <c r="M122" s="346"/>
    </row>
    <row r="123" spans="1:13" s="58" customFormat="1" ht="15" customHeight="1" thickBot="1">
      <c r="A123" s="331" t="s">
        <v>213</v>
      </c>
      <c r="B123" s="332"/>
      <c r="C123" s="332"/>
      <c r="D123" s="332"/>
      <c r="E123" s="332"/>
      <c r="F123" s="332"/>
      <c r="G123" s="332"/>
      <c r="H123" s="332"/>
      <c r="I123" s="332"/>
      <c r="J123" s="332"/>
      <c r="K123" s="333"/>
      <c r="L123" s="337" t="s">
        <v>5</v>
      </c>
      <c r="M123" s="338"/>
    </row>
    <row r="124" spans="1:13" s="58" customFormat="1" ht="15.75" thickBot="1">
      <c r="A124" s="334"/>
      <c r="B124" s="335"/>
      <c r="C124" s="335"/>
      <c r="D124" s="335"/>
      <c r="E124" s="335"/>
      <c r="F124" s="335"/>
      <c r="G124" s="335"/>
      <c r="H124" s="335"/>
      <c r="I124" s="335"/>
      <c r="J124" s="335"/>
      <c r="K124" s="336"/>
      <c r="L124" s="339"/>
      <c r="M124" s="340"/>
    </row>
    <row r="125" spans="1:13" s="58" customFormat="1" ht="15.75">
      <c r="A125" s="309" t="str">
        <f>A107</f>
        <v>Quarter 1 status report (12/31/2017):</v>
      </c>
      <c r="B125" s="310"/>
      <c r="C125" s="310"/>
      <c r="D125" s="310"/>
      <c r="E125" s="310"/>
      <c r="F125" s="310"/>
      <c r="G125" s="310"/>
      <c r="H125" s="310"/>
      <c r="I125" s="310"/>
      <c r="J125" s="310"/>
      <c r="K125" s="310"/>
      <c r="L125" s="310"/>
      <c r="M125" s="311"/>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2 status report (3/31/2018):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3 status report (6/30/2018):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4 status report (9/30/2018):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5 status report (12/31/2018):</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6 status report (3/31/2019):</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7 status report (6/30/2019):</v>
      </c>
      <c r="B137" s="316"/>
      <c r="C137" s="316"/>
      <c r="D137" s="316"/>
      <c r="E137" s="316"/>
      <c r="F137" s="316"/>
      <c r="G137" s="316"/>
      <c r="H137" s="316"/>
      <c r="I137" s="316"/>
      <c r="J137" s="316"/>
      <c r="K137" s="316"/>
      <c r="L137" s="316"/>
      <c r="M137" s="317"/>
    </row>
    <row r="138" spans="1:13" s="58" customFormat="1" ht="15">
      <c r="A138" s="312"/>
      <c r="B138" s="313"/>
      <c r="C138" s="313"/>
      <c r="D138" s="313"/>
      <c r="E138" s="313"/>
      <c r="F138" s="313"/>
      <c r="G138" s="313"/>
      <c r="H138" s="313"/>
      <c r="I138" s="313"/>
      <c r="J138" s="313"/>
      <c r="K138" s="313"/>
      <c r="L138" s="313"/>
      <c r="M138" s="314"/>
    </row>
    <row r="139" spans="1:13" s="58" customFormat="1" ht="15.75">
      <c r="A139" s="315" t="str">
        <f>A121</f>
        <v>Quarter 8 status report (9/30/2019):</v>
      </c>
      <c r="B139" s="316"/>
      <c r="C139" s="316"/>
      <c r="D139" s="316"/>
      <c r="E139" s="316"/>
      <c r="F139" s="316"/>
      <c r="G139" s="316"/>
      <c r="H139" s="316"/>
      <c r="I139" s="316"/>
      <c r="J139" s="316"/>
      <c r="K139" s="316"/>
      <c r="L139" s="316"/>
      <c r="M139" s="317"/>
    </row>
    <row r="140" spans="1:13" s="58" customFormat="1" ht="15.75" thickBot="1">
      <c r="A140" s="344"/>
      <c r="B140" s="345"/>
      <c r="C140" s="345"/>
      <c r="D140" s="345"/>
      <c r="E140" s="345"/>
      <c r="F140" s="345"/>
      <c r="G140" s="345"/>
      <c r="H140" s="345"/>
      <c r="I140" s="345"/>
      <c r="J140" s="345"/>
      <c r="K140" s="345"/>
      <c r="L140" s="345"/>
      <c r="M140" s="346"/>
    </row>
    <row r="141" spans="1:13" s="58" customFormat="1" ht="15" customHeight="1" thickBot="1">
      <c r="A141" s="331" t="s">
        <v>214</v>
      </c>
      <c r="B141" s="332"/>
      <c r="C141" s="332"/>
      <c r="D141" s="332"/>
      <c r="E141" s="332"/>
      <c r="F141" s="332"/>
      <c r="G141" s="332"/>
      <c r="H141" s="332"/>
      <c r="I141" s="332"/>
      <c r="J141" s="332"/>
      <c r="K141" s="333"/>
      <c r="L141" s="337" t="s">
        <v>5</v>
      </c>
      <c r="M141" s="338"/>
    </row>
    <row r="142" spans="1:13" s="58" customFormat="1" ht="15.75" thickBot="1">
      <c r="A142" s="334"/>
      <c r="B142" s="335"/>
      <c r="C142" s="335"/>
      <c r="D142" s="335"/>
      <c r="E142" s="335"/>
      <c r="F142" s="335"/>
      <c r="G142" s="335"/>
      <c r="H142" s="335"/>
      <c r="I142" s="335"/>
      <c r="J142" s="335"/>
      <c r="K142" s="336"/>
      <c r="L142" s="339"/>
      <c r="M142" s="340"/>
    </row>
    <row r="143" spans="1:13" s="58" customFormat="1" ht="15.75">
      <c r="A143" s="309" t="str">
        <f>A125</f>
        <v>Quarter 1 status report (12/31/2017):</v>
      </c>
      <c r="B143" s="310"/>
      <c r="C143" s="310"/>
      <c r="D143" s="310"/>
      <c r="E143" s="310"/>
      <c r="F143" s="310"/>
      <c r="G143" s="310"/>
      <c r="H143" s="310"/>
      <c r="I143" s="310"/>
      <c r="J143" s="310"/>
      <c r="K143" s="310"/>
      <c r="L143" s="310"/>
      <c r="M143" s="311"/>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2 status report (3/31/2018):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3 status report (6/30/2018):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4 status report (9/30/2018):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5 status report (12/31/2018):</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6 status report (3/31/2019):</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7 status report (6/30/2019):</v>
      </c>
      <c r="B155" s="316"/>
      <c r="C155" s="316"/>
      <c r="D155" s="316"/>
      <c r="E155" s="316"/>
      <c r="F155" s="316"/>
      <c r="G155" s="316"/>
      <c r="H155" s="316"/>
      <c r="I155" s="316"/>
      <c r="J155" s="316"/>
      <c r="K155" s="316"/>
      <c r="L155" s="316"/>
      <c r="M155" s="317"/>
    </row>
    <row r="156" spans="1:13" s="58" customFormat="1" ht="15">
      <c r="A156" s="312"/>
      <c r="B156" s="313"/>
      <c r="C156" s="313"/>
      <c r="D156" s="313"/>
      <c r="E156" s="313"/>
      <c r="F156" s="313"/>
      <c r="G156" s="313"/>
      <c r="H156" s="313"/>
      <c r="I156" s="313"/>
      <c r="J156" s="313"/>
      <c r="K156" s="313"/>
      <c r="L156" s="313"/>
      <c r="M156" s="314"/>
    </row>
    <row r="157" spans="1:13" s="58" customFormat="1" ht="15.75">
      <c r="A157" s="315" t="str">
        <f>A139</f>
        <v>Quarter 8 status report (9/30/2019):</v>
      </c>
      <c r="B157" s="316"/>
      <c r="C157" s="316"/>
      <c r="D157" s="316"/>
      <c r="E157" s="316"/>
      <c r="F157" s="316"/>
      <c r="G157" s="316"/>
      <c r="H157" s="316"/>
      <c r="I157" s="316"/>
      <c r="J157" s="316"/>
      <c r="K157" s="316"/>
      <c r="L157" s="316"/>
      <c r="M157" s="317"/>
    </row>
    <row r="158" spans="1:13" s="58" customFormat="1" ht="15.75" thickBot="1">
      <c r="A158" s="344"/>
      <c r="B158" s="345"/>
      <c r="C158" s="345"/>
      <c r="D158" s="345"/>
      <c r="E158" s="345"/>
      <c r="F158" s="345"/>
      <c r="G158" s="345"/>
      <c r="H158" s="345"/>
      <c r="I158" s="345"/>
      <c r="J158" s="345"/>
      <c r="K158" s="345"/>
      <c r="L158" s="345"/>
      <c r="M158" s="346"/>
    </row>
    <row r="159" spans="1:13" s="58" customFormat="1" ht="15" customHeight="1" thickBot="1">
      <c r="A159" s="331" t="s">
        <v>211</v>
      </c>
      <c r="B159" s="332"/>
      <c r="C159" s="332"/>
      <c r="D159" s="332"/>
      <c r="E159" s="332"/>
      <c r="F159" s="332"/>
      <c r="G159" s="332"/>
      <c r="H159" s="332"/>
      <c r="I159" s="332"/>
      <c r="J159" s="332"/>
      <c r="K159" s="333"/>
      <c r="L159" s="337" t="s">
        <v>5</v>
      </c>
      <c r="M159" s="338"/>
    </row>
    <row r="160" spans="1:13" s="58" customFormat="1" ht="15.75" thickBot="1">
      <c r="A160" s="334"/>
      <c r="B160" s="335"/>
      <c r="C160" s="335"/>
      <c r="D160" s="335"/>
      <c r="E160" s="335"/>
      <c r="F160" s="335"/>
      <c r="G160" s="335"/>
      <c r="H160" s="335"/>
      <c r="I160" s="335"/>
      <c r="J160" s="335"/>
      <c r="K160" s="336"/>
      <c r="L160" s="339"/>
      <c r="M160" s="340"/>
    </row>
    <row r="161" spans="1:13" s="58" customFormat="1" ht="15.75">
      <c r="A161" s="309" t="str">
        <f>A143</f>
        <v>Quarter 1 status report (12/31/2017):</v>
      </c>
      <c r="B161" s="310"/>
      <c r="C161" s="310"/>
      <c r="D161" s="310"/>
      <c r="E161" s="310"/>
      <c r="F161" s="310"/>
      <c r="G161" s="310"/>
      <c r="H161" s="310"/>
      <c r="I161" s="310"/>
      <c r="J161" s="310"/>
      <c r="K161" s="310"/>
      <c r="L161" s="310"/>
      <c r="M161" s="311"/>
    </row>
    <row r="162" spans="1:13" s="58" customFormat="1" ht="15">
      <c r="A162" s="312"/>
      <c r="B162" s="313"/>
      <c r="C162" s="313"/>
      <c r="D162" s="313"/>
      <c r="E162" s="313"/>
      <c r="F162" s="313"/>
      <c r="G162" s="313"/>
      <c r="H162" s="313"/>
      <c r="I162" s="313"/>
      <c r="J162" s="313"/>
      <c r="K162" s="313"/>
      <c r="L162" s="313"/>
      <c r="M162" s="314"/>
    </row>
    <row r="163" spans="1:13" s="58" customFormat="1" ht="15.75">
      <c r="A163" s="315" t="str">
        <f>A145</f>
        <v>Quarter 2 status report (3/31/2018):</v>
      </c>
      <c r="B163" s="316"/>
      <c r="C163" s="316"/>
      <c r="D163" s="316"/>
      <c r="E163" s="316"/>
      <c r="F163" s="316"/>
      <c r="G163" s="316"/>
      <c r="H163" s="316"/>
      <c r="I163" s="316"/>
      <c r="J163" s="316"/>
      <c r="K163" s="316"/>
      <c r="L163" s="316"/>
      <c r="M163" s="317"/>
    </row>
    <row r="164" spans="1:13" s="58" customFormat="1" ht="15">
      <c r="A164" s="312"/>
      <c r="B164" s="313"/>
      <c r="C164" s="313"/>
      <c r="D164" s="313"/>
      <c r="E164" s="313"/>
      <c r="F164" s="313"/>
      <c r="G164" s="313"/>
      <c r="H164" s="313"/>
      <c r="I164" s="313"/>
      <c r="J164" s="313"/>
      <c r="K164" s="313"/>
      <c r="L164" s="313"/>
      <c r="M164" s="314"/>
    </row>
    <row r="165" spans="1:13" s="58" customFormat="1" ht="15.75">
      <c r="A165" s="315" t="str">
        <f>A147</f>
        <v>Quarter 3 status report (6/30/2018):</v>
      </c>
      <c r="B165" s="316"/>
      <c r="C165" s="316"/>
      <c r="D165" s="316"/>
      <c r="E165" s="316"/>
      <c r="F165" s="316"/>
      <c r="G165" s="316"/>
      <c r="H165" s="316"/>
      <c r="I165" s="316"/>
      <c r="J165" s="316"/>
      <c r="K165" s="316"/>
      <c r="L165" s="316"/>
      <c r="M165" s="317"/>
    </row>
    <row r="166" spans="1:13" s="58" customFormat="1" ht="15">
      <c r="A166" s="312"/>
      <c r="B166" s="313"/>
      <c r="C166" s="313"/>
      <c r="D166" s="313"/>
      <c r="E166" s="313"/>
      <c r="F166" s="313"/>
      <c r="G166" s="313"/>
      <c r="H166" s="313"/>
      <c r="I166" s="313"/>
      <c r="J166" s="313"/>
      <c r="K166" s="313"/>
      <c r="L166" s="313"/>
      <c r="M166" s="314"/>
    </row>
    <row r="167" spans="1:13" s="58" customFormat="1" ht="15.75">
      <c r="A167" s="315" t="str">
        <f>A149</f>
        <v>Quarter 4 status report (9/30/2018):</v>
      </c>
      <c r="B167" s="316"/>
      <c r="C167" s="316"/>
      <c r="D167" s="316"/>
      <c r="E167" s="316"/>
      <c r="F167" s="316"/>
      <c r="G167" s="316"/>
      <c r="H167" s="316"/>
      <c r="I167" s="316"/>
      <c r="J167" s="316"/>
      <c r="K167" s="316"/>
      <c r="L167" s="316"/>
      <c r="M167" s="317"/>
    </row>
    <row r="168" spans="1:13" s="58" customFormat="1" ht="15">
      <c r="A168" s="312"/>
      <c r="B168" s="313"/>
      <c r="C168" s="313"/>
      <c r="D168" s="313"/>
      <c r="E168" s="313"/>
      <c r="F168" s="313"/>
      <c r="G168" s="313"/>
      <c r="H168" s="313"/>
      <c r="I168" s="313"/>
      <c r="J168" s="313"/>
      <c r="K168" s="313"/>
      <c r="L168" s="313"/>
      <c r="M168" s="314"/>
    </row>
    <row r="169" spans="1:13" s="58" customFormat="1" ht="15.75">
      <c r="A169" s="315" t="str">
        <f>A151</f>
        <v>Quarter 5 status report (12/31/2018):</v>
      </c>
      <c r="B169" s="316"/>
      <c r="C169" s="316"/>
      <c r="D169" s="316"/>
      <c r="E169" s="316"/>
      <c r="F169" s="316"/>
      <c r="G169" s="316"/>
      <c r="H169" s="316"/>
      <c r="I169" s="316"/>
      <c r="J169" s="316"/>
      <c r="K169" s="316"/>
      <c r="L169" s="316"/>
      <c r="M169" s="317"/>
    </row>
    <row r="170" spans="1:13" s="58" customFormat="1" ht="15">
      <c r="A170" s="312"/>
      <c r="B170" s="313"/>
      <c r="C170" s="313"/>
      <c r="D170" s="313"/>
      <c r="E170" s="313"/>
      <c r="F170" s="313"/>
      <c r="G170" s="313"/>
      <c r="H170" s="313"/>
      <c r="I170" s="313"/>
      <c r="J170" s="313"/>
      <c r="K170" s="313"/>
      <c r="L170" s="313"/>
      <c r="M170" s="314"/>
    </row>
    <row r="171" spans="1:13" s="58" customFormat="1" ht="15.75">
      <c r="A171" s="315" t="str">
        <f>A153</f>
        <v>Quarter 6 status report (3/31/2019):</v>
      </c>
      <c r="B171" s="316"/>
      <c r="C171" s="316"/>
      <c r="D171" s="316"/>
      <c r="E171" s="316"/>
      <c r="F171" s="316"/>
      <c r="G171" s="316"/>
      <c r="H171" s="316"/>
      <c r="I171" s="316"/>
      <c r="J171" s="316"/>
      <c r="K171" s="316"/>
      <c r="L171" s="316"/>
      <c r="M171" s="317"/>
    </row>
    <row r="172" spans="1:13" s="58" customFormat="1" ht="15">
      <c r="A172" s="312"/>
      <c r="B172" s="313"/>
      <c r="C172" s="313"/>
      <c r="D172" s="313"/>
      <c r="E172" s="313"/>
      <c r="F172" s="313"/>
      <c r="G172" s="313"/>
      <c r="H172" s="313"/>
      <c r="I172" s="313"/>
      <c r="J172" s="313"/>
      <c r="K172" s="313"/>
      <c r="L172" s="313"/>
      <c r="M172" s="314"/>
    </row>
    <row r="173" spans="1:13" s="58" customFormat="1" ht="15.75">
      <c r="A173" s="315" t="str">
        <f>A155</f>
        <v>Quarter 7 status report (6/30/2019):</v>
      </c>
      <c r="B173" s="316"/>
      <c r="C173" s="316"/>
      <c r="D173" s="316"/>
      <c r="E173" s="316"/>
      <c r="F173" s="316"/>
      <c r="G173" s="316"/>
      <c r="H173" s="316"/>
      <c r="I173" s="316"/>
      <c r="J173" s="316"/>
      <c r="K173" s="316"/>
      <c r="L173" s="316"/>
      <c r="M173" s="317"/>
    </row>
    <row r="174" spans="1:13" s="58" customFormat="1" ht="15">
      <c r="A174" s="312"/>
      <c r="B174" s="313"/>
      <c r="C174" s="313"/>
      <c r="D174" s="313"/>
      <c r="E174" s="313"/>
      <c r="F174" s="313"/>
      <c r="G174" s="313"/>
      <c r="H174" s="313"/>
      <c r="I174" s="313"/>
      <c r="J174" s="313"/>
      <c r="K174" s="313"/>
      <c r="L174" s="313"/>
      <c r="M174" s="314"/>
    </row>
    <row r="175" spans="1:13" s="58" customFormat="1" ht="15.75">
      <c r="A175" s="315" t="str">
        <f>A157</f>
        <v>Quarter 8 status report (9/30/2019):</v>
      </c>
      <c r="B175" s="316"/>
      <c r="C175" s="316"/>
      <c r="D175" s="316"/>
      <c r="E175" s="316"/>
      <c r="F175" s="316"/>
      <c r="G175" s="316"/>
      <c r="H175" s="316"/>
      <c r="I175" s="316"/>
      <c r="J175" s="316"/>
      <c r="K175" s="316"/>
      <c r="L175" s="316"/>
      <c r="M175" s="317"/>
    </row>
    <row r="176" spans="1:13" s="58" customFormat="1" ht="15.75" thickBot="1">
      <c r="A176" s="344"/>
      <c r="B176" s="345"/>
      <c r="C176" s="345"/>
      <c r="D176" s="345"/>
      <c r="E176" s="345"/>
      <c r="F176" s="345"/>
      <c r="G176" s="345"/>
      <c r="H176" s="345"/>
      <c r="I176" s="345"/>
      <c r="J176" s="345"/>
      <c r="K176" s="345"/>
      <c r="L176" s="345"/>
      <c r="M176" s="346"/>
    </row>
    <row r="177" spans="1:13" s="58" customFormat="1" ht="15" customHeight="1" thickBot="1">
      <c r="A177" s="331" t="s">
        <v>215</v>
      </c>
      <c r="B177" s="332"/>
      <c r="C177" s="332"/>
      <c r="D177" s="332"/>
      <c r="E177" s="332"/>
      <c r="F177" s="332"/>
      <c r="G177" s="332"/>
      <c r="H177" s="332"/>
      <c r="I177" s="332"/>
      <c r="J177" s="332"/>
      <c r="K177" s="333"/>
      <c r="L177" s="337" t="s">
        <v>5</v>
      </c>
      <c r="M177" s="338"/>
    </row>
    <row r="178" spans="1:13" s="58" customFormat="1" ht="15.75" thickBot="1">
      <c r="A178" s="334"/>
      <c r="B178" s="335"/>
      <c r="C178" s="335"/>
      <c r="D178" s="335"/>
      <c r="E178" s="335"/>
      <c r="F178" s="335"/>
      <c r="G178" s="335"/>
      <c r="H178" s="335"/>
      <c r="I178" s="335"/>
      <c r="J178" s="335"/>
      <c r="K178" s="336"/>
      <c r="L178" s="339"/>
      <c r="M178" s="340"/>
    </row>
    <row r="179" spans="1:13" s="58" customFormat="1" ht="15.75">
      <c r="A179" s="309" t="str">
        <f>A161</f>
        <v>Quarter 1 status report (12/31/2017):</v>
      </c>
      <c r="B179" s="310"/>
      <c r="C179" s="310"/>
      <c r="D179" s="310"/>
      <c r="E179" s="310"/>
      <c r="F179" s="310"/>
      <c r="G179" s="310"/>
      <c r="H179" s="310"/>
      <c r="I179" s="310"/>
      <c r="J179" s="310"/>
      <c r="K179" s="310"/>
      <c r="L179" s="310"/>
      <c r="M179" s="311"/>
    </row>
    <row r="180" spans="1:13" s="58" customFormat="1" ht="15">
      <c r="A180" s="312"/>
      <c r="B180" s="313"/>
      <c r="C180" s="313"/>
      <c r="D180" s="313"/>
      <c r="E180" s="313"/>
      <c r="F180" s="313"/>
      <c r="G180" s="313"/>
      <c r="H180" s="313"/>
      <c r="I180" s="313"/>
      <c r="J180" s="313"/>
      <c r="K180" s="313"/>
      <c r="L180" s="313"/>
      <c r="M180" s="314"/>
    </row>
    <row r="181" spans="1:13" s="58" customFormat="1" ht="15.75">
      <c r="A181" s="315" t="str">
        <f>A163</f>
        <v>Quarter 2 status report (3/31/2018):</v>
      </c>
      <c r="B181" s="316"/>
      <c r="C181" s="316"/>
      <c r="D181" s="316"/>
      <c r="E181" s="316"/>
      <c r="F181" s="316"/>
      <c r="G181" s="316"/>
      <c r="H181" s="316"/>
      <c r="I181" s="316"/>
      <c r="J181" s="316"/>
      <c r="K181" s="316"/>
      <c r="L181" s="316"/>
      <c r="M181" s="317"/>
    </row>
    <row r="182" spans="1:13" s="58" customFormat="1" ht="15">
      <c r="A182" s="312"/>
      <c r="B182" s="313"/>
      <c r="C182" s="313"/>
      <c r="D182" s="313"/>
      <c r="E182" s="313"/>
      <c r="F182" s="313"/>
      <c r="G182" s="313"/>
      <c r="H182" s="313"/>
      <c r="I182" s="313"/>
      <c r="J182" s="313"/>
      <c r="K182" s="313"/>
      <c r="L182" s="313"/>
      <c r="M182" s="314"/>
    </row>
    <row r="183" spans="1:13" s="58" customFormat="1" ht="15.75">
      <c r="A183" s="315" t="str">
        <f>A165</f>
        <v>Quarter 3 status report (6/30/2018):</v>
      </c>
      <c r="B183" s="316"/>
      <c r="C183" s="316"/>
      <c r="D183" s="316"/>
      <c r="E183" s="316"/>
      <c r="F183" s="316"/>
      <c r="G183" s="316"/>
      <c r="H183" s="316"/>
      <c r="I183" s="316"/>
      <c r="J183" s="316"/>
      <c r="K183" s="316"/>
      <c r="L183" s="316"/>
      <c r="M183" s="317"/>
    </row>
    <row r="184" spans="1:13" s="58" customFormat="1" ht="15">
      <c r="A184" s="312"/>
      <c r="B184" s="313"/>
      <c r="C184" s="313"/>
      <c r="D184" s="313"/>
      <c r="E184" s="313"/>
      <c r="F184" s="313"/>
      <c r="G184" s="313"/>
      <c r="H184" s="313"/>
      <c r="I184" s="313"/>
      <c r="J184" s="313"/>
      <c r="K184" s="313"/>
      <c r="L184" s="313"/>
      <c r="M184" s="314"/>
    </row>
    <row r="185" spans="1:13" s="58" customFormat="1" ht="15.75">
      <c r="A185" s="315" t="str">
        <f>A167</f>
        <v>Quarter 4 status report (9/30/2018):</v>
      </c>
      <c r="B185" s="316"/>
      <c r="C185" s="316"/>
      <c r="D185" s="316"/>
      <c r="E185" s="316"/>
      <c r="F185" s="316"/>
      <c r="G185" s="316"/>
      <c r="H185" s="316"/>
      <c r="I185" s="316"/>
      <c r="J185" s="316"/>
      <c r="K185" s="316"/>
      <c r="L185" s="316"/>
      <c r="M185" s="317"/>
    </row>
    <row r="186" spans="1:13" s="58" customFormat="1" ht="15">
      <c r="A186" s="312"/>
      <c r="B186" s="313"/>
      <c r="C186" s="313"/>
      <c r="D186" s="313"/>
      <c r="E186" s="313"/>
      <c r="F186" s="313"/>
      <c r="G186" s="313"/>
      <c r="H186" s="313"/>
      <c r="I186" s="313"/>
      <c r="J186" s="313"/>
      <c r="K186" s="313"/>
      <c r="L186" s="313"/>
      <c r="M186" s="314"/>
    </row>
    <row r="187" spans="1:13" s="58" customFormat="1" ht="15.75">
      <c r="A187" s="315" t="str">
        <f>A169</f>
        <v>Quarter 5 status report (12/31/2018):</v>
      </c>
      <c r="B187" s="316"/>
      <c r="C187" s="316"/>
      <c r="D187" s="316"/>
      <c r="E187" s="316"/>
      <c r="F187" s="316"/>
      <c r="G187" s="316"/>
      <c r="H187" s="316"/>
      <c r="I187" s="316"/>
      <c r="J187" s="316"/>
      <c r="K187" s="316"/>
      <c r="L187" s="316"/>
      <c r="M187" s="317"/>
    </row>
    <row r="188" spans="1:13" s="58" customFormat="1" ht="15">
      <c r="A188" s="312"/>
      <c r="B188" s="313"/>
      <c r="C188" s="313"/>
      <c r="D188" s="313"/>
      <c r="E188" s="313"/>
      <c r="F188" s="313"/>
      <c r="G188" s="313"/>
      <c r="H188" s="313"/>
      <c r="I188" s="313"/>
      <c r="J188" s="313"/>
      <c r="K188" s="313"/>
      <c r="L188" s="313"/>
      <c r="M188" s="314"/>
    </row>
    <row r="189" spans="1:13" s="58" customFormat="1" ht="15.75">
      <c r="A189" s="315" t="str">
        <f>A171</f>
        <v>Quarter 6 status report (3/31/2019):</v>
      </c>
      <c r="B189" s="316"/>
      <c r="C189" s="316"/>
      <c r="D189" s="316"/>
      <c r="E189" s="316"/>
      <c r="F189" s="316"/>
      <c r="G189" s="316"/>
      <c r="H189" s="316"/>
      <c r="I189" s="316"/>
      <c r="J189" s="316"/>
      <c r="K189" s="316"/>
      <c r="L189" s="316"/>
      <c r="M189" s="317"/>
    </row>
    <row r="190" spans="1:13" s="58" customFormat="1" ht="15">
      <c r="A190" s="312"/>
      <c r="B190" s="313"/>
      <c r="C190" s="313"/>
      <c r="D190" s="313"/>
      <c r="E190" s="313"/>
      <c r="F190" s="313"/>
      <c r="G190" s="313"/>
      <c r="H190" s="313"/>
      <c r="I190" s="313"/>
      <c r="J190" s="313"/>
      <c r="K190" s="313"/>
      <c r="L190" s="313"/>
      <c r="M190" s="314"/>
    </row>
    <row r="191" spans="1:13" s="58" customFormat="1" ht="15.75">
      <c r="A191" s="315" t="str">
        <f>A173</f>
        <v>Quarter 7 status report (6/30/2019):</v>
      </c>
      <c r="B191" s="316"/>
      <c r="C191" s="316"/>
      <c r="D191" s="316"/>
      <c r="E191" s="316"/>
      <c r="F191" s="316"/>
      <c r="G191" s="316"/>
      <c r="H191" s="316"/>
      <c r="I191" s="316"/>
      <c r="J191" s="316"/>
      <c r="K191" s="316"/>
      <c r="L191" s="316"/>
      <c r="M191" s="317"/>
    </row>
    <row r="192" spans="1:13" s="58" customFormat="1" ht="15">
      <c r="A192" s="312"/>
      <c r="B192" s="313"/>
      <c r="C192" s="313"/>
      <c r="D192" s="313"/>
      <c r="E192" s="313"/>
      <c r="F192" s="313"/>
      <c r="G192" s="313"/>
      <c r="H192" s="313"/>
      <c r="I192" s="313"/>
      <c r="J192" s="313"/>
      <c r="K192" s="313"/>
      <c r="L192" s="313"/>
      <c r="M192" s="314"/>
    </row>
    <row r="193" spans="1:13" s="58" customFormat="1" ht="15.75">
      <c r="A193" s="315" t="str">
        <f>A175</f>
        <v>Quarter 8 status report (9/30/2019):</v>
      </c>
      <c r="B193" s="316"/>
      <c r="C193" s="316"/>
      <c r="D193" s="316"/>
      <c r="E193" s="316"/>
      <c r="F193" s="316"/>
      <c r="G193" s="316"/>
      <c r="H193" s="316"/>
      <c r="I193" s="316"/>
      <c r="J193" s="316"/>
      <c r="K193" s="316"/>
      <c r="L193" s="316"/>
      <c r="M193" s="317"/>
    </row>
    <row r="194" spans="1:13" s="58" customFormat="1" ht="15.75" thickBot="1">
      <c r="A194" s="344"/>
      <c r="B194" s="345"/>
      <c r="C194" s="345"/>
      <c r="D194" s="345"/>
      <c r="E194" s="345"/>
      <c r="F194" s="345"/>
      <c r="G194" s="345"/>
      <c r="H194" s="345"/>
      <c r="I194" s="345"/>
      <c r="J194" s="345"/>
      <c r="K194" s="345"/>
      <c r="L194" s="345"/>
      <c r="M194" s="346"/>
    </row>
    <row r="195" spans="1:13" s="58" customFormat="1" ht="15" customHeight="1" thickBot="1">
      <c r="A195" s="331" t="s">
        <v>216</v>
      </c>
      <c r="B195" s="332"/>
      <c r="C195" s="332"/>
      <c r="D195" s="332"/>
      <c r="E195" s="332"/>
      <c r="F195" s="332"/>
      <c r="G195" s="332"/>
      <c r="H195" s="332"/>
      <c r="I195" s="332"/>
      <c r="J195" s="332"/>
      <c r="K195" s="333"/>
      <c r="L195" s="337" t="s">
        <v>5</v>
      </c>
      <c r="M195" s="338"/>
    </row>
    <row r="196" spans="1:13" s="58" customFormat="1" ht="15.75" thickBot="1">
      <c r="A196" s="334"/>
      <c r="B196" s="335"/>
      <c r="C196" s="335"/>
      <c r="D196" s="335"/>
      <c r="E196" s="335"/>
      <c r="F196" s="335"/>
      <c r="G196" s="335"/>
      <c r="H196" s="335"/>
      <c r="I196" s="335"/>
      <c r="J196" s="335"/>
      <c r="K196" s="336"/>
      <c r="L196" s="339"/>
      <c r="M196" s="340"/>
    </row>
    <row r="197" spans="1:13" s="58" customFormat="1" ht="15.75">
      <c r="A197" s="309" t="str">
        <f>A179</f>
        <v>Quarter 1 status report (12/31/2017):</v>
      </c>
      <c r="B197" s="310"/>
      <c r="C197" s="310"/>
      <c r="D197" s="310"/>
      <c r="E197" s="310"/>
      <c r="F197" s="310"/>
      <c r="G197" s="310"/>
      <c r="H197" s="310"/>
      <c r="I197" s="310"/>
      <c r="J197" s="310"/>
      <c r="K197" s="310"/>
      <c r="L197" s="310"/>
      <c r="M197" s="311"/>
    </row>
    <row r="198" spans="1:13" s="58" customFormat="1" ht="15">
      <c r="A198" s="312"/>
      <c r="B198" s="313"/>
      <c r="C198" s="313"/>
      <c r="D198" s="313"/>
      <c r="E198" s="313"/>
      <c r="F198" s="313"/>
      <c r="G198" s="313"/>
      <c r="H198" s="313"/>
      <c r="I198" s="313"/>
      <c r="J198" s="313"/>
      <c r="K198" s="313"/>
      <c r="L198" s="313"/>
      <c r="M198" s="314"/>
    </row>
    <row r="199" spans="1:13" s="58" customFormat="1" ht="15.75">
      <c r="A199" s="315" t="str">
        <f>A181</f>
        <v>Quarter 2 status report (3/31/2018):</v>
      </c>
      <c r="B199" s="316"/>
      <c r="C199" s="316"/>
      <c r="D199" s="316"/>
      <c r="E199" s="316"/>
      <c r="F199" s="316"/>
      <c r="G199" s="316"/>
      <c r="H199" s="316"/>
      <c r="I199" s="316"/>
      <c r="J199" s="316"/>
      <c r="K199" s="316"/>
      <c r="L199" s="316"/>
      <c r="M199" s="317"/>
    </row>
    <row r="200" spans="1:13" s="58" customFormat="1" ht="15">
      <c r="A200" s="312"/>
      <c r="B200" s="313"/>
      <c r="C200" s="313"/>
      <c r="D200" s="313"/>
      <c r="E200" s="313"/>
      <c r="F200" s="313"/>
      <c r="G200" s="313"/>
      <c r="H200" s="313"/>
      <c r="I200" s="313"/>
      <c r="J200" s="313"/>
      <c r="K200" s="313"/>
      <c r="L200" s="313"/>
      <c r="M200" s="314"/>
    </row>
    <row r="201" spans="1:13" s="58" customFormat="1" ht="15.75">
      <c r="A201" s="315" t="str">
        <f>A183</f>
        <v>Quarter 3 status report (6/30/2018):</v>
      </c>
      <c r="B201" s="316"/>
      <c r="C201" s="316"/>
      <c r="D201" s="316"/>
      <c r="E201" s="316"/>
      <c r="F201" s="316"/>
      <c r="G201" s="316"/>
      <c r="H201" s="316"/>
      <c r="I201" s="316"/>
      <c r="J201" s="316"/>
      <c r="K201" s="316"/>
      <c r="L201" s="316"/>
      <c r="M201" s="317"/>
    </row>
    <row r="202" spans="1:13" s="58" customFormat="1" ht="15">
      <c r="A202" s="312"/>
      <c r="B202" s="313"/>
      <c r="C202" s="313"/>
      <c r="D202" s="313"/>
      <c r="E202" s="313"/>
      <c r="F202" s="313"/>
      <c r="G202" s="313"/>
      <c r="H202" s="313"/>
      <c r="I202" s="313"/>
      <c r="J202" s="313"/>
      <c r="K202" s="313"/>
      <c r="L202" s="313"/>
      <c r="M202" s="314"/>
    </row>
    <row r="203" spans="1:13" s="58" customFormat="1" ht="15.75">
      <c r="A203" s="315" t="str">
        <f>A185</f>
        <v>Quarter 4 status report (9/30/2018):</v>
      </c>
      <c r="B203" s="316"/>
      <c r="C203" s="316"/>
      <c r="D203" s="316"/>
      <c r="E203" s="316"/>
      <c r="F203" s="316"/>
      <c r="G203" s="316"/>
      <c r="H203" s="316"/>
      <c r="I203" s="316"/>
      <c r="J203" s="316"/>
      <c r="K203" s="316"/>
      <c r="L203" s="316"/>
      <c r="M203" s="317"/>
    </row>
    <row r="204" spans="1:13" s="58" customFormat="1" ht="15">
      <c r="A204" s="312"/>
      <c r="B204" s="313"/>
      <c r="C204" s="313"/>
      <c r="D204" s="313"/>
      <c r="E204" s="313"/>
      <c r="F204" s="313"/>
      <c r="G204" s="313"/>
      <c r="H204" s="313"/>
      <c r="I204" s="313"/>
      <c r="J204" s="313"/>
      <c r="K204" s="313"/>
      <c r="L204" s="313"/>
      <c r="M204" s="314"/>
    </row>
    <row r="205" spans="1:13" s="58" customFormat="1" ht="15.75">
      <c r="A205" s="315" t="str">
        <f>A187</f>
        <v>Quarter 5 status report (12/31/2018):</v>
      </c>
      <c r="B205" s="316"/>
      <c r="C205" s="316"/>
      <c r="D205" s="316"/>
      <c r="E205" s="316"/>
      <c r="F205" s="316"/>
      <c r="G205" s="316"/>
      <c r="H205" s="316"/>
      <c r="I205" s="316"/>
      <c r="J205" s="316"/>
      <c r="K205" s="316"/>
      <c r="L205" s="316"/>
      <c r="M205" s="317"/>
    </row>
    <row r="206" spans="1:13" s="58" customFormat="1" ht="15">
      <c r="A206" s="312"/>
      <c r="B206" s="313"/>
      <c r="C206" s="313"/>
      <c r="D206" s="313"/>
      <c r="E206" s="313"/>
      <c r="F206" s="313"/>
      <c r="G206" s="313"/>
      <c r="H206" s="313"/>
      <c r="I206" s="313"/>
      <c r="J206" s="313"/>
      <c r="K206" s="313"/>
      <c r="L206" s="313"/>
      <c r="M206" s="314"/>
    </row>
    <row r="207" spans="1:13" s="58" customFormat="1" ht="15.75">
      <c r="A207" s="315" t="str">
        <f>A189</f>
        <v>Quarter 6 status report (3/31/2019):</v>
      </c>
      <c r="B207" s="316"/>
      <c r="C207" s="316"/>
      <c r="D207" s="316"/>
      <c r="E207" s="316"/>
      <c r="F207" s="316"/>
      <c r="G207" s="316"/>
      <c r="H207" s="316"/>
      <c r="I207" s="316"/>
      <c r="J207" s="316"/>
      <c r="K207" s="316"/>
      <c r="L207" s="316"/>
      <c r="M207" s="317"/>
    </row>
    <row r="208" spans="1:13" s="58" customFormat="1" ht="15">
      <c r="A208" s="312"/>
      <c r="B208" s="313"/>
      <c r="C208" s="313"/>
      <c r="D208" s="313"/>
      <c r="E208" s="313"/>
      <c r="F208" s="313"/>
      <c r="G208" s="313"/>
      <c r="H208" s="313"/>
      <c r="I208" s="313"/>
      <c r="J208" s="313"/>
      <c r="K208" s="313"/>
      <c r="L208" s="313"/>
      <c r="M208" s="314"/>
    </row>
    <row r="209" spans="1:13" s="58" customFormat="1" ht="15.75">
      <c r="A209" s="315" t="str">
        <f>A191</f>
        <v>Quarter 7 status report (6/30/2019):</v>
      </c>
      <c r="B209" s="316"/>
      <c r="C209" s="316"/>
      <c r="D209" s="316"/>
      <c r="E209" s="316"/>
      <c r="F209" s="316"/>
      <c r="G209" s="316"/>
      <c r="H209" s="316"/>
      <c r="I209" s="316"/>
      <c r="J209" s="316"/>
      <c r="K209" s="316"/>
      <c r="L209" s="316"/>
      <c r="M209" s="317"/>
    </row>
    <row r="210" spans="1:13" s="58" customFormat="1" ht="15">
      <c r="A210" s="312"/>
      <c r="B210" s="313"/>
      <c r="C210" s="313"/>
      <c r="D210" s="313"/>
      <c r="E210" s="313"/>
      <c r="F210" s="313"/>
      <c r="G210" s="313"/>
      <c r="H210" s="313"/>
      <c r="I210" s="313"/>
      <c r="J210" s="313"/>
      <c r="K210" s="313"/>
      <c r="L210" s="313"/>
      <c r="M210" s="314"/>
    </row>
    <row r="211" spans="1:13" s="58" customFormat="1" ht="15.75">
      <c r="A211" s="315" t="str">
        <f>A193</f>
        <v>Quarter 8 status report (9/30/2019):</v>
      </c>
      <c r="B211" s="316"/>
      <c r="C211" s="316"/>
      <c r="D211" s="316"/>
      <c r="E211" s="316"/>
      <c r="F211" s="316"/>
      <c r="G211" s="316"/>
      <c r="H211" s="316"/>
      <c r="I211" s="316"/>
      <c r="J211" s="316"/>
      <c r="K211" s="316"/>
      <c r="L211" s="316"/>
      <c r="M211" s="317"/>
    </row>
    <row r="212" spans="1:13" s="58" customFormat="1" ht="15.75" thickBot="1">
      <c r="A212" s="344"/>
      <c r="B212" s="345"/>
      <c r="C212" s="345"/>
      <c r="D212" s="345"/>
      <c r="E212" s="345"/>
      <c r="F212" s="345"/>
      <c r="G212" s="345"/>
      <c r="H212" s="345"/>
      <c r="I212" s="345"/>
      <c r="J212" s="345"/>
      <c r="K212" s="345"/>
      <c r="L212" s="345"/>
      <c r="M212" s="346"/>
    </row>
    <row r="213" spans="1:13" s="58" customFormat="1" ht="15" customHeight="1" thickBot="1">
      <c r="A213" s="331" t="s">
        <v>217</v>
      </c>
      <c r="B213" s="332"/>
      <c r="C213" s="332"/>
      <c r="D213" s="332"/>
      <c r="E213" s="332"/>
      <c r="F213" s="332"/>
      <c r="G213" s="332"/>
      <c r="H213" s="332"/>
      <c r="I213" s="332"/>
      <c r="J213" s="332"/>
      <c r="K213" s="333"/>
      <c r="L213" s="337" t="s">
        <v>5</v>
      </c>
      <c r="M213" s="338"/>
    </row>
    <row r="214" spans="1:13" s="58" customFormat="1" ht="15.75" thickBot="1">
      <c r="A214" s="334"/>
      <c r="B214" s="335"/>
      <c r="C214" s="335"/>
      <c r="D214" s="335"/>
      <c r="E214" s="335"/>
      <c r="F214" s="335"/>
      <c r="G214" s="335"/>
      <c r="H214" s="335"/>
      <c r="I214" s="335"/>
      <c r="J214" s="335"/>
      <c r="K214" s="336"/>
      <c r="L214" s="339"/>
      <c r="M214" s="340"/>
    </row>
    <row r="215" spans="1:13" s="58" customFormat="1" ht="15.75">
      <c r="A215" s="309" t="str">
        <f>A197</f>
        <v>Quarter 1 status report (12/31/2017):</v>
      </c>
      <c r="B215" s="310"/>
      <c r="C215" s="310"/>
      <c r="D215" s="310"/>
      <c r="E215" s="310"/>
      <c r="F215" s="310"/>
      <c r="G215" s="310"/>
      <c r="H215" s="310"/>
      <c r="I215" s="310"/>
      <c r="J215" s="310"/>
      <c r="K215" s="310"/>
      <c r="L215" s="310"/>
      <c r="M215" s="311"/>
    </row>
    <row r="216" spans="1:13" s="58" customFormat="1" ht="15">
      <c r="A216" s="312"/>
      <c r="B216" s="313"/>
      <c r="C216" s="313"/>
      <c r="D216" s="313"/>
      <c r="E216" s="313"/>
      <c r="F216" s="313"/>
      <c r="G216" s="313"/>
      <c r="H216" s="313"/>
      <c r="I216" s="313"/>
      <c r="J216" s="313"/>
      <c r="K216" s="313"/>
      <c r="L216" s="313"/>
      <c r="M216" s="314"/>
    </row>
    <row r="217" spans="1:13" s="58" customFormat="1" ht="15.75">
      <c r="A217" s="315" t="str">
        <f>A199</f>
        <v>Quarter 2 status report (3/31/2018):</v>
      </c>
      <c r="B217" s="316"/>
      <c r="C217" s="316"/>
      <c r="D217" s="316"/>
      <c r="E217" s="316"/>
      <c r="F217" s="316"/>
      <c r="G217" s="316"/>
      <c r="H217" s="316"/>
      <c r="I217" s="316"/>
      <c r="J217" s="316"/>
      <c r="K217" s="316"/>
      <c r="L217" s="316"/>
      <c r="M217" s="317"/>
    </row>
    <row r="218" spans="1:13" s="58" customFormat="1" ht="15">
      <c r="A218" s="312"/>
      <c r="B218" s="313"/>
      <c r="C218" s="313"/>
      <c r="D218" s="313"/>
      <c r="E218" s="313"/>
      <c r="F218" s="313"/>
      <c r="G218" s="313"/>
      <c r="H218" s="313"/>
      <c r="I218" s="313"/>
      <c r="J218" s="313"/>
      <c r="K218" s="313"/>
      <c r="L218" s="313"/>
      <c r="M218" s="314"/>
    </row>
    <row r="219" spans="1:13" s="58" customFormat="1" ht="15.75">
      <c r="A219" s="315" t="str">
        <f>A201</f>
        <v>Quarter 3 status report (6/30/2018):</v>
      </c>
      <c r="B219" s="316"/>
      <c r="C219" s="316"/>
      <c r="D219" s="316"/>
      <c r="E219" s="316"/>
      <c r="F219" s="316"/>
      <c r="G219" s="316"/>
      <c r="H219" s="316"/>
      <c r="I219" s="316"/>
      <c r="J219" s="316"/>
      <c r="K219" s="316"/>
      <c r="L219" s="316"/>
      <c r="M219" s="317"/>
    </row>
    <row r="220" spans="1:13" s="58" customFormat="1" ht="15">
      <c r="A220" s="312"/>
      <c r="B220" s="313"/>
      <c r="C220" s="313"/>
      <c r="D220" s="313"/>
      <c r="E220" s="313"/>
      <c r="F220" s="313"/>
      <c r="G220" s="313"/>
      <c r="H220" s="313"/>
      <c r="I220" s="313"/>
      <c r="J220" s="313"/>
      <c r="K220" s="313"/>
      <c r="L220" s="313"/>
      <c r="M220" s="314"/>
    </row>
    <row r="221" spans="1:13" s="58" customFormat="1" ht="15.75">
      <c r="A221" s="315" t="str">
        <f>A203</f>
        <v>Quarter 4 status report (9/30/2018):</v>
      </c>
      <c r="B221" s="316"/>
      <c r="C221" s="316"/>
      <c r="D221" s="316"/>
      <c r="E221" s="316"/>
      <c r="F221" s="316"/>
      <c r="G221" s="316"/>
      <c r="H221" s="316"/>
      <c r="I221" s="316"/>
      <c r="J221" s="316"/>
      <c r="K221" s="316"/>
      <c r="L221" s="316"/>
      <c r="M221" s="317"/>
    </row>
    <row r="222" spans="1:13" s="58" customFormat="1" ht="15">
      <c r="A222" s="312"/>
      <c r="B222" s="313"/>
      <c r="C222" s="313"/>
      <c r="D222" s="313"/>
      <c r="E222" s="313"/>
      <c r="F222" s="313"/>
      <c r="G222" s="313"/>
      <c r="H222" s="313"/>
      <c r="I222" s="313"/>
      <c r="J222" s="313"/>
      <c r="K222" s="313"/>
      <c r="L222" s="313"/>
      <c r="M222" s="314"/>
    </row>
    <row r="223" spans="1:13" s="58" customFormat="1" ht="15.75">
      <c r="A223" s="315" t="str">
        <f>A205</f>
        <v>Quarter 5 status report (12/31/2018):</v>
      </c>
      <c r="B223" s="316"/>
      <c r="C223" s="316"/>
      <c r="D223" s="316"/>
      <c r="E223" s="316"/>
      <c r="F223" s="316"/>
      <c r="G223" s="316"/>
      <c r="H223" s="316"/>
      <c r="I223" s="316"/>
      <c r="J223" s="316"/>
      <c r="K223" s="316"/>
      <c r="L223" s="316"/>
      <c r="M223" s="317"/>
    </row>
    <row r="224" spans="1:13" s="58" customFormat="1" ht="15">
      <c r="A224" s="312"/>
      <c r="B224" s="313"/>
      <c r="C224" s="313"/>
      <c r="D224" s="313"/>
      <c r="E224" s="313"/>
      <c r="F224" s="313"/>
      <c r="G224" s="313"/>
      <c r="H224" s="313"/>
      <c r="I224" s="313"/>
      <c r="J224" s="313"/>
      <c r="K224" s="313"/>
      <c r="L224" s="313"/>
      <c r="M224" s="314"/>
    </row>
    <row r="225" spans="1:13" s="58" customFormat="1" ht="15.75">
      <c r="A225" s="315" t="str">
        <f>A207</f>
        <v>Quarter 6 status report (3/31/2019):</v>
      </c>
      <c r="B225" s="316"/>
      <c r="C225" s="316"/>
      <c r="D225" s="316"/>
      <c r="E225" s="316"/>
      <c r="F225" s="316"/>
      <c r="G225" s="316"/>
      <c r="H225" s="316"/>
      <c r="I225" s="316"/>
      <c r="J225" s="316"/>
      <c r="K225" s="316"/>
      <c r="L225" s="316"/>
      <c r="M225" s="317"/>
    </row>
    <row r="226" spans="1:13" s="58" customFormat="1" ht="15">
      <c r="A226" s="312"/>
      <c r="B226" s="313"/>
      <c r="C226" s="313"/>
      <c r="D226" s="313"/>
      <c r="E226" s="313"/>
      <c r="F226" s="313"/>
      <c r="G226" s="313"/>
      <c r="H226" s="313"/>
      <c r="I226" s="313"/>
      <c r="J226" s="313"/>
      <c r="K226" s="313"/>
      <c r="L226" s="313"/>
      <c r="M226" s="314"/>
    </row>
    <row r="227" spans="1:13" s="58" customFormat="1" ht="15.75">
      <c r="A227" s="315" t="str">
        <f>A209</f>
        <v>Quarter 7 status report (6/30/2019):</v>
      </c>
      <c r="B227" s="316"/>
      <c r="C227" s="316"/>
      <c r="D227" s="316"/>
      <c r="E227" s="316"/>
      <c r="F227" s="316"/>
      <c r="G227" s="316"/>
      <c r="H227" s="316"/>
      <c r="I227" s="316"/>
      <c r="J227" s="316"/>
      <c r="K227" s="316"/>
      <c r="L227" s="316"/>
      <c r="M227" s="317"/>
    </row>
    <row r="228" spans="1:13" s="58" customFormat="1" ht="15">
      <c r="A228" s="312"/>
      <c r="B228" s="313"/>
      <c r="C228" s="313"/>
      <c r="D228" s="313"/>
      <c r="E228" s="313"/>
      <c r="F228" s="313"/>
      <c r="G228" s="313"/>
      <c r="H228" s="313"/>
      <c r="I228" s="313"/>
      <c r="J228" s="313"/>
      <c r="K228" s="313"/>
      <c r="L228" s="313"/>
      <c r="M228" s="314"/>
    </row>
    <row r="229" spans="1:13" s="58" customFormat="1" ht="15.75">
      <c r="A229" s="315" t="str">
        <f>A211</f>
        <v>Quarter 8 status report (9/30/2019):</v>
      </c>
      <c r="B229" s="316"/>
      <c r="C229" s="316"/>
      <c r="D229" s="316"/>
      <c r="E229" s="316"/>
      <c r="F229" s="316"/>
      <c r="G229" s="316"/>
      <c r="H229" s="316"/>
      <c r="I229" s="316"/>
      <c r="J229" s="316"/>
      <c r="K229" s="316"/>
      <c r="L229" s="316"/>
      <c r="M229" s="317"/>
    </row>
    <row r="230" spans="1:13" s="58" customFormat="1" ht="15.75" thickBot="1">
      <c r="A230" s="344"/>
      <c r="B230" s="345"/>
      <c r="C230" s="345"/>
      <c r="D230" s="345"/>
      <c r="E230" s="345"/>
      <c r="F230" s="345"/>
      <c r="G230" s="345"/>
      <c r="H230" s="345"/>
      <c r="I230" s="345"/>
      <c r="J230" s="345"/>
      <c r="K230" s="345"/>
      <c r="L230" s="345"/>
      <c r="M230" s="346"/>
    </row>
    <row r="231" spans="1:13" s="164" customFormat="1" ht="15">
      <c r="A231" s="82"/>
      <c r="B231" s="82"/>
      <c r="C231" s="82"/>
      <c r="D231" s="3"/>
      <c r="E231" s="82"/>
      <c r="F231" s="82"/>
      <c r="G231" s="82"/>
      <c r="H231" s="82"/>
      <c r="I231" s="82"/>
      <c r="J231" s="82"/>
      <c r="K231" s="82"/>
      <c r="L231" s="82"/>
      <c r="M231" s="82"/>
    </row>
    <row r="232" spans="1:13" s="3" customFormat="1" ht="15">
      <c r="A232" s="162"/>
      <c r="B232" s="162"/>
      <c r="C232" s="162"/>
      <c r="E232" s="162"/>
      <c r="F232" s="162"/>
      <c r="G232" s="162"/>
      <c r="H232" s="162"/>
      <c r="I232" s="162"/>
      <c r="J232" s="162"/>
      <c r="K232" s="162"/>
      <c r="L232" s="162"/>
      <c r="M232" s="162"/>
    </row>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sheetData>
  <sheetProtection password="C0F8" sheet="1" objects="1" scenarios="1" formatRows="0" insertRows="0"/>
  <mergeCells count="243">
    <mergeCell ref="F4:M4"/>
    <mergeCell ref="C68:C69"/>
    <mergeCell ref="D68:D69"/>
    <mergeCell ref="C70:C71"/>
    <mergeCell ref="D70:D71"/>
    <mergeCell ref="C82:C83"/>
    <mergeCell ref="D82:D83"/>
    <mergeCell ref="C72:C73"/>
    <mergeCell ref="D72:D73"/>
    <mergeCell ref="C74:C75"/>
    <mergeCell ref="D74:D75"/>
    <mergeCell ref="C76:C77"/>
    <mergeCell ref="D76:D77"/>
    <mergeCell ref="C78:C79"/>
    <mergeCell ref="D78:D79"/>
    <mergeCell ref="C80:C81"/>
    <mergeCell ref="D80:D81"/>
    <mergeCell ref="C58:C59"/>
    <mergeCell ref="D58:D59"/>
    <mergeCell ref="C60:C61"/>
    <mergeCell ref="D60:D61"/>
    <mergeCell ref="C62:C63"/>
    <mergeCell ref="D62:D63"/>
    <mergeCell ref="C64:C65"/>
    <mergeCell ref="D64:D65"/>
    <mergeCell ref="C66:C67"/>
    <mergeCell ref="D66:D67"/>
    <mergeCell ref="C48:C49"/>
    <mergeCell ref="D48:D49"/>
    <mergeCell ref="C50:C51"/>
    <mergeCell ref="D50:D51"/>
    <mergeCell ref="C52:C53"/>
    <mergeCell ref="D52:D53"/>
    <mergeCell ref="C54:C55"/>
    <mergeCell ref="D54:D55"/>
    <mergeCell ref="C56:C57"/>
    <mergeCell ref="D56:D57"/>
    <mergeCell ref="C38:C39"/>
    <mergeCell ref="D38:D39"/>
    <mergeCell ref="C40:C41"/>
    <mergeCell ref="D40:D41"/>
    <mergeCell ref="C42:C43"/>
    <mergeCell ref="D42:D43"/>
    <mergeCell ref="C44:C45"/>
    <mergeCell ref="D44:D45"/>
    <mergeCell ref="C46:C47"/>
    <mergeCell ref="D46:D47"/>
    <mergeCell ref="D26:D27"/>
    <mergeCell ref="D28:D29"/>
    <mergeCell ref="D30:D31"/>
    <mergeCell ref="C32:C33"/>
    <mergeCell ref="D32:D33"/>
    <mergeCell ref="C34:C35"/>
    <mergeCell ref="D34:D35"/>
    <mergeCell ref="C36:C37"/>
    <mergeCell ref="D36:D37"/>
    <mergeCell ref="D8:D9"/>
    <mergeCell ref="D10:D11"/>
    <mergeCell ref="D12:D13"/>
    <mergeCell ref="D14:D15"/>
    <mergeCell ref="D16:D17"/>
    <mergeCell ref="D18:D19"/>
    <mergeCell ref="D20:D21"/>
    <mergeCell ref="D22:D23"/>
    <mergeCell ref="D24:D25"/>
    <mergeCell ref="C22:C23"/>
    <mergeCell ref="C20:C21"/>
    <mergeCell ref="C18:C19"/>
    <mergeCell ref="C16:C17"/>
    <mergeCell ref="C14:C15"/>
    <mergeCell ref="C12:C13"/>
    <mergeCell ref="C10:C11"/>
    <mergeCell ref="C8:C9"/>
    <mergeCell ref="C30:C31"/>
    <mergeCell ref="C28:C29"/>
    <mergeCell ref="C26:C27"/>
    <mergeCell ref="A1:M1"/>
    <mergeCell ref="L214:M214"/>
    <mergeCell ref="A215:M215"/>
    <mergeCell ref="A216:M216"/>
    <mergeCell ref="A227:M227"/>
    <mergeCell ref="A228:M228"/>
    <mergeCell ref="A207:M207"/>
    <mergeCell ref="A208:M208"/>
    <mergeCell ref="A209:M209"/>
    <mergeCell ref="A210:M210"/>
    <mergeCell ref="A211:M211"/>
    <mergeCell ref="A212:M212"/>
    <mergeCell ref="A213:K214"/>
    <mergeCell ref="L213:M213"/>
    <mergeCell ref="A194:M194"/>
    <mergeCell ref="A195:K196"/>
    <mergeCell ref="L195:M195"/>
    <mergeCell ref="L196:M196"/>
    <mergeCell ref="A173:M173"/>
    <mergeCell ref="A174:M174"/>
    <mergeCell ref="A175:M175"/>
    <mergeCell ref="A84:M84"/>
    <mergeCell ref="A85:M85"/>
    <mergeCell ref="A184:M184"/>
    <mergeCell ref="A229:M229"/>
    <mergeCell ref="A230:M230"/>
    <mergeCell ref="A221:M221"/>
    <mergeCell ref="A222:M222"/>
    <mergeCell ref="A223:M223"/>
    <mergeCell ref="A224:M224"/>
    <mergeCell ref="A225:M225"/>
    <mergeCell ref="A226:M226"/>
    <mergeCell ref="A192:M192"/>
    <mergeCell ref="A193:M193"/>
    <mergeCell ref="A217:M217"/>
    <mergeCell ref="A218:M218"/>
    <mergeCell ref="A219:M219"/>
    <mergeCell ref="A220:M220"/>
    <mergeCell ref="A197:M197"/>
    <mergeCell ref="A198:M198"/>
    <mergeCell ref="A199:M199"/>
    <mergeCell ref="A200:M200"/>
    <mergeCell ref="A201:M201"/>
    <mergeCell ref="A202:M202"/>
    <mergeCell ref="A203:M203"/>
    <mergeCell ref="A204:M204"/>
    <mergeCell ref="A205:M205"/>
    <mergeCell ref="A206:M206"/>
    <mergeCell ref="A185:M185"/>
    <mergeCell ref="A186:M186"/>
    <mergeCell ref="A187:M187"/>
    <mergeCell ref="A188:M188"/>
    <mergeCell ref="A189:M189"/>
    <mergeCell ref="A190:M190"/>
    <mergeCell ref="A191:M191"/>
    <mergeCell ref="A170:M170"/>
    <mergeCell ref="A171:M171"/>
    <mergeCell ref="A172:M172"/>
    <mergeCell ref="A176:M176"/>
    <mergeCell ref="A177:K178"/>
    <mergeCell ref="L177:M177"/>
    <mergeCell ref="L178:M178"/>
    <mergeCell ref="A179:M179"/>
    <mergeCell ref="A180:M180"/>
    <mergeCell ref="A181:M181"/>
    <mergeCell ref="A182:M182"/>
    <mergeCell ref="A183:M183"/>
    <mergeCell ref="A150:M150"/>
    <mergeCell ref="A151:M151"/>
    <mergeCell ref="A152:M152"/>
    <mergeCell ref="A153:M153"/>
    <mergeCell ref="A154:M154"/>
    <mergeCell ref="A155:M155"/>
    <mergeCell ref="A156:M156"/>
    <mergeCell ref="A157:M157"/>
    <mergeCell ref="A158:M158"/>
    <mergeCell ref="A159:K160"/>
    <mergeCell ref="L159:M159"/>
    <mergeCell ref="L160:M160"/>
    <mergeCell ref="A161:M161"/>
    <mergeCell ref="A162:M162"/>
    <mergeCell ref="A163:M163"/>
    <mergeCell ref="A164:M164"/>
    <mergeCell ref="A165:M165"/>
    <mergeCell ref="A166:M166"/>
    <mergeCell ref="A167:M167"/>
    <mergeCell ref="A168:M168"/>
    <mergeCell ref="A169:M169"/>
    <mergeCell ref="A147:M147"/>
    <mergeCell ref="A148:M148"/>
    <mergeCell ref="A149:M149"/>
    <mergeCell ref="A127:M127"/>
    <mergeCell ref="A128:M128"/>
    <mergeCell ref="A129:M129"/>
    <mergeCell ref="A130:M130"/>
    <mergeCell ref="A131:M131"/>
    <mergeCell ref="A132:M132"/>
    <mergeCell ref="A133:M133"/>
    <mergeCell ref="A134:M134"/>
    <mergeCell ref="A135:M135"/>
    <mergeCell ref="A136:M136"/>
    <mergeCell ref="A137:M137"/>
    <mergeCell ref="A138:M138"/>
    <mergeCell ref="A139:M139"/>
    <mergeCell ref="A140:M140"/>
    <mergeCell ref="A141:K142"/>
    <mergeCell ref="L141:M141"/>
    <mergeCell ref="L142:M142"/>
    <mergeCell ref="A143:M143"/>
    <mergeCell ref="A145:M145"/>
    <mergeCell ref="A146:M146"/>
    <mergeCell ref="A125:M125"/>
    <mergeCell ref="A126:M126"/>
    <mergeCell ref="A105:K106"/>
    <mergeCell ref="L105:M105"/>
    <mergeCell ref="L106:M106"/>
    <mergeCell ref="A107:M107"/>
    <mergeCell ref="A108:M108"/>
    <mergeCell ref="A109:M109"/>
    <mergeCell ref="A110:M110"/>
    <mergeCell ref="A111:M111"/>
    <mergeCell ref="A112:M112"/>
    <mergeCell ref="A113:M113"/>
    <mergeCell ref="A114:M114"/>
    <mergeCell ref="A115:M115"/>
    <mergeCell ref="A116:M116"/>
    <mergeCell ref="A117:M117"/>
    <mergeCell ref="A118:M118"/>
    <mergeCell ref="A119:M119"/>
    <mergeCell ref="A120:M120"/>
    <mergeCell ref="A121:M121"/>
    <mergeCell ref="A122:M122"/>
    <mergeCell ref="A144:M144"/>
    <mergeCell ref="A101:M101"/>
    <mergeCell ref="A90:M90"/>
    <mergeCell ref="A91:M91"/>
    <mergeCell ref="A92:M92"/>
    <mergeCell ref="A93:M93"/>
    <mergeCell ref="A94:M94"/>
    <mergeCell ref="A95:M95"/>
    <mergeCell ref="A96:M96"/>
    <mergeCell ref="A97:M97"/>
    <mergeCell ref="A98:M98"/>
    <mergeCell ref="A88:M88"/>
    <mergeCell ref="A89:M89"/>
    <mergeCell ref="A123:K124"/>
    <mergeCell ref="L123:M123"/>
    <mergeCell ref="L124:M124"/>
    <mergeCell ref="A102:L102"/>
    <mergeCell ref="A103:M103"/>
    <mergeCell ref="A104:M104"/>
    <mergeCell ref="F2:M3"/>
    <mergeCell ref="A2:E3"/>
    <mergeCell ref="B6:B31"/>
    <mergeCell ref="A6:A31"/>
    <mergeCell ref="B32:B57"/>
    <mergeCell ref="A32:A57"/>
    <mergeCell ref="B58:B83"/>
    <mergeCell ref="A58:A83"/>
    <mergeCell ref="A86:M86"/>
    <mergeCell ref="B4:E4"/>
    <mergeCell ref="A87:M87"/>
    <mergeCell ref="C6:C7"/>
    <mergeCell ref="D6:D7"/>
    <mergeCell ref="C24:C25"/>
    <mergeCell ref="A99:M99"/>
    <mergeCell ref="A100:M100"/>
  </mergeCells>
  <conditionalFormatting sqref="M102">
    <cfRule type="notContainsBlanks" priority="1" dxfId="0">
      <formula>LEN(TRIM(M102))&gt;0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54" r:id="rId1"/>
  <rowBreaks count="2" manualBreakCount="2">
    <brk id="140" max="255" man="1"/>
    <brk id="212" max="255" man="1"/>
  </rowBreaks>
  <ignoredErrors>
    <ignoredError sqref="F2 F5:M5 C5:D5"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164"/>
  <sheetViews>
    <sheetView zoomScalePageLayoutView="0" workbookViewId="0" topLeftCell="A1">
      <selection activeCell="A28" sqref="A28:IV28"/>
    </sheetView>
  </sheetViews>
  <sheetFormatPr defaultColWidth="8.8515625" defaultRowHeight="12.75"/>
  <cols>
    <col min="1" max="1" width="56.8515625" style="4" customWidth="1"/>
    <col min="2" max="2" width="15.7109375" style="4" customWidth="1"/>
    <col min="3" max="3" width="12.8515625" style="4" customWidth="1"/>
    <col min="4" max="4" width="12.8515625" style="58" hidden="1" customWidth="1"/>
    <col min="5" max="5" width="11.28125" style="5" customWidth="1"/>
    <col min="6" max="6" width="11.8515625" style="4" customWidth="1"/>
    <col min="7" max="9" width="10.7109375" style="4" customWidth="1"/>
    <col min="10" max="10" width="11.57421875" style="4" customWidth="1"/>
    <col min="11" max="13" width="10.7109375" style="4" customWidth="1"/>
    <col min="14" max="16384" width="8.8515625" style="4" customWidth="1"/>
  </cols>
  <sheetData>
    <row r="1" spans="1:13" s="14" customFormat="1" ht="21.75" thickBot="1">
      <c r="A1" s="375" t="s">
        <v>139</v>
      </c>
      <c r="B1" s="376"/>
      <c r="C1" s="376"/>
      <c r="D1" s="376"/>
      <c r="E1" s="376"/>
      <c r="F1" s="376"/>
      <c r="G1" s="376"/>
      <c r="H1" s="376"/>
      <c r="I1" s="376"/>
      <c r="J1" s="376"/>
      <c r="K1" s="376"/>
      <c r="L1" s="376"/>
      <c r="M1" s="377"/>
    </row>
    <row r="2" spans="1:13" ht="13.5" customHeight="1" thickBot="1">
      <c r="A2" s="289" t="str">
        <f>"State:  "&amp;'Biennial SQSP Overview'!A1:G1</f>
        <v>State:  Maryland</v>
      </c>
      <c r="B2" s="290"/>
      <c r="C2" s="290"/>
      <c r="D2" s="290"/>
      <c r="E2" s="291"/>
      <c r="F2" s="385" t="str">
        <f>"Federal Fiscal Year: "&amp;RIGHT('Biennial SQSP Overview'!A2,4)&amp;"-"&amp;RIGHT('Alternate Year Overview'!A2,4)&amp;" SQSP Corrective Action Plan &amp; Progress Report"</f>
        <v>Federal Fiscal Year: 2018-2019 SQSP Corrective Action Plan &amp; Progress Report</v>
      </c>
      <c r="G2" s="385"/>
      <c r="H2" s="385"/>
      <c r="I2" s="385"/>
      <c r="J2" s="385"/>
      <c r="K2" s="385"/>
      <c r="L2" s="385"/>
      <c r="M2" s="385"/>
    </row>
    <row r="3" spans="1:13" ht="12.75" customHeight="1" thickBot="1">
      <c r="A3" s="292"/>
      <c r="B3" s="293"/>
      <c r="C3" s="293"/>
      <c r="D3" s="293"/>
      <c r="E3" s="294"/>
      <c r="F3" s="385"/>
      <c r="G3" s="385"/>
      <c r="H3" s="385"/>
      <c r="I3" s="385"/>
      <c r="J3" s="385"/>
      <c r="K3" s="385"/>
      <c r="L3" s="385"/>
      <c r="M3" s="38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12" t="s">
        <v>29</v>
      </c>
      <c r="B5" s="33" t="s">
        <v>138</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5.75" customHeight="1" thickBot="1">
      <c r="A6" s="380" t="s">
        <v>134</v>
      </c>
      <c r="B6" s="382" t="s">
        <v>132</v>
      </c>
      <c r="C6" s="378"/>
      <c r="D6" s="378"/>
      <c r="E6" s="80" t="s">
        <v>2</v>
      </c>
      <c r="F6" s="36"/>
      <c r="G6" s="36"/>
      <c r="H6" s="36"/>
      <c r="I6" s="36"/>
      <c r="J6" s="36"/>
      <c r="K6" s="36"/>
      <c r="L6" s="36"/>
      <c r="M6" s="36"/>
    </row>
    <row r="7" spans="1:13" ht="15.75" customHeight="1" thickBot="1">
      <c r="A7" s="381"/>
      <c r="B7" s="383"/>
      <c r="C7" s="379"/>
      <c r="D7" s="379"/>
      <c r="E7" s="81" t="s">
        <v>3</v>
      </c>
      <c r="F7" s="34"/>
      <c r="G7" s="34"/>
      <c r="H7" s="34"/>
      <c r="I7" s="34"/>
      <c r="J7" s="34"/>
      <c r="K7" s="34"/>
      <c r="L7" s="34"/>
      <c r="M7" s="34"/>
    </row>
    <row r="8" spans="1:13" ht="15.75" customHeight="1" thickBot="1">
      <c r="A8" s="380" t="s">
        <v>135</v>
      </c>
      <c r="B8" s="382" t="s">
        <v>133</v>
      </c>
      <c r="C8" s="378"/>
      <c r="D8" s="378"/>
      <c r="E8" s="80" t="s">
        <v>2</v>
      </c>
      <c r="F8" s="36"/>
      <c r="G8" s="36"/>
      <c r="H8" s="36"/>
      <c r="I8" s="36"/>
      <c r="J8" s="36"/>
      <c r="K8" s="36"/>
      <c r="L8" s="36"/>
      <c r="M8" s="36"/>
    </row>
    <row r="9" spans="1:13" ht="15.75" customHeight="1" thickBot="1">
      <c r="A9" s="381"/>
      <c r="B9" s="383"/>
      <c r="C9" s="379"/>
      <c r="D9" s="379"/>
      <c r="E9" s="81" t="s">
        <v>3</v>
      </c>
      <c r="F9" s="34"/>
      <c r="G9" s="34"/>
      <c r="H9" s="34"/>
      <c r="I9" s="34"/>
      <c r="J9" s="34"/>
      <c r="K9" s="34"/>
      <c r="L9" s="34"/>
      <c r="M9" s="34"/>
    </row>
    <row r="10" spans="1:13" ht="15.75" customHeight="1" thickBot="1">
      <c r="A10" s="384" t="s">
        <v>140</v>
      </c>
      <c r="B10" s="382" t="s">
        <v>132</v>
      </c>
      <c r="C10" s="378"/>
      <c r="D10" s="378"/>
      <c r="E10" s="80" t="s">
        <v>2</v>
      </c>
      <c r="F10" s="36"/>
      <c r="G10" s="36"/>
      <c r="H10" s="36"/>
      <c r="I10" s="36"/>
      <c r="J10" s="36"/>
      <c r="K10" s="36"/>
      <c r="L10" s="36"/>
      <c r="M10" s="36"/>
    </row>
    <row r="11" spans="1:13" ht="15.75" customHeight="1" thickBot="1">
      <c r="A11" s="381"/>
      <c r="B11" s="383"/>
      <c r="C11" s="379"/>
      <c r="D11" s="379"/>
      <c r="E11" s="81" t="s">
        <v>3</v>
      </c>
      <c r="F11" s="34"/>
      <c r="G11" s="34"/>
      <c r="H11" s="34"/>
      <c r="I11" s="34"/>
      <c r="J11" s="34"/>
      <c r="K11" s="34"/>
      <c r="L11" s="34"/>
      <c r="M11" s="34"/>
    </row>
    <row r="12" spans="1:13" ht="15.75" thickBot="1">
      <c r="A12" s="380" t="s">
        <v>136</v>
      </c>
      <c r="B12" s="382" t="s">
        <v>132</v>
      </c>
      <c r="C12" s="378"/>
      <c r="D12" s="378"/>
      <c r="E12" s="80" t="s">
        <v>2</v>
      </c>
      <c r="F12" s="36"/>
      <c r="G12" s="36"/>
      <c r="H12" s="36"/>
      <c r="I12" s="36"/>
      <c r="J12" s="36"/>
      <c r="K12" s="36"/>
      <c r="L12" s="36"/>
      <c r="M12" s="36"/>
    </row>
    <row r="13" spans="1:13" ht="15.75" thickBot="1">
      <c r="A13" s="381"/>
      <c r="B13" s="383"/>
      <c r="C13" s="379"/>
      <c r="D13" s="379"/>
      <c r="E13" s="81" t="s">
        <v>3</v>
      </c>
      <c r="F13" s="34"/>
      <c r="G13" s="34"/>
      <c r="H13" s="34"/>
      <c r="I13" s="34"/>
      <c r="J13" s="34"/>
      <c r="K13" s="34"/>
      <c r="L13" s="34"/>
      <c r="M13" s="34"/>
    </row>
    <row r="14" spans="1:13" ht="15.75" thickBot="1">
      <c r="A14" s="380" t="s">
        <v>137</v>
      </c>
      <c r="B14" s="382" t="s">
        <v>131</v>
      </c>
      <c r="C14" s="378"/>
      <c r="D14" s="378"/>
      <c r="E14" s="80" t="s">
        <v>2</v>
      </c>
      <c r="F14" s="36"/>
      <c r="G14" s="36"/>
      <c r="H14" s="36"/>
      <c r="I14" s="36"/>
      <c r="J14" s="36"/>
      <c r="K14" s="36"/>
      <c r="L14" s="36"/>
      <c r="M14" s="36"/>
    </row>
    <row r="15" spans="1:13" ht="15.75" thickBot="1">
      <c r="A15" s="381"/>
      <c r="B15" s="383"/>
      <c r="C15" s="379"/>
      <c r="D15" s="379"/>
      <c r="E15" s="81" t="s">
        <v>3</v>
      </c>
      <c r="F15" s="34"/>
      <c r="G15" s="34"/>
      <c r="H15" s="34"/>
      <c r="I15" s="34"/>
      <c r="J15" s="34"/>
      <c r="K15" s="34"/>
      <c r="L15" s="34"/>
      <c r="M15" s="34"/>
    </row>
    <row r="16" spans="1:13" s="55" customFormat="1" ht="15.75" thickBot="1">
      <c r="A16" s="356" t="s">
        <v>221</v>
      </c>
      <c r="B16" s="357"/>
      <c r="C16" s="357"/>
      <c r="D16" s="357"/>
      <c r="E16" s="357"/>
      <c r="F16" s="357"/>
      <c r="G16" s="357"/>
      <c r="H16" s="357"/>
      <c r="I16" s="357"/>
      <c r="J16" s="357"/>
      <c r="K16" s="357"/>
      <c r="L16" s="357"/>
      <c r="M16" s="358"/>
    </row>
    <row r="17" spans="1:13" s="58" customFormat="1" ht="30" customHeight="1" thickBot="1">
      <c r="A17" s="359"/>
      <c r="B17" s="360"/>
      <c r="C17" s="360"/>
      <c r="D17" s="360"/>
      <c r="E17" s="360"/>
      <c r="F17" s="360"/>
      <c r="G17" s="360"/>
      <c r="H17" s="360"/>
      <c r="I17" s="360"/>
      <c r="J17" s="360"/>
      <c r="K17" s="360"/>
      <c r="L17" s="360"/>
      <c r="M17" s="361"/>
    </row>
    <row r="18" spans="1:13" s="31" customFormat="1" ht="15" customHeight="1">
      <c r="A18" s="353" t="s">
        <v>28</v>
      </c>
      <c r="B18" s="354"/>
      <c r="C18" s="354"/>
      <c r="D18" s="354"/>
      <c r="E18" s="354"/>
      <c r="F18" s="354"/>
      <c r="G18" s="354"/>
      <c r="H18" s="354"/>
      <c r="I18" s="354"/>
      <c r="J18" s="354"/>
      <c r="K18" s="354"/>
      <c r="L18" s="354"/>
      <c r="M18" s="355"/>
    </row>
    <row r="19" spans="1:13" s="31" customFormat="1" ht="15" customHeight="1">
      <c r="A19" s="318" t="s">
        <v>6</v>
      </c>
      <c r="B19" s="319"/>
      <c r="C19" s="319"/>
      <c r="D19" s="319"/>
      <c r="E19" s="319"/>
      <c r="F19" s="319"/>
      <c r="G19" s="319"/>
      <c r="H19" s="319"/>
      <c r="I19" s="319"/>
      <c r="J19" s="319"/>
      <c r="K19" s="319"/>
      <c r="L19" s="319"/>
      <c r="M19" s="320"/>
    </row>
    <row r="20" spans="1:13" s="31" customFormat="1" ht="15" customHeight="1">
      <c r="A20" s="321"/>
      <c r="B20" s="322"/>
      <c r="C20" s="322"/>
      <c r="D20" s="322"/>
      <c r="E20" s="322"/>
      <c r="F20" s="322"/>
      <c r="G20" s="322"/>
      <c r="H20" s="322"/>
      <c r="I20" s="322"/>
      <c r="J20" s="322"/>
      <c r="K20" s="322"/>
      <c r="L20" s="322"/>
      <c r="M20" s="323"/>
    </row>
    <row r="21" spans="1:13" s="31" customFormat="1" ht="15" customHeight="1" hidden="1">
      <c r="A21" s="341" t="s">
        <v>245</v>
      </c>
      <c r="B21" s="342"/>
      <c r="C21" s="342"/>
      <c r="D21" s="342"/>
      <c r="E21" s="342"/>
      <c r="F21" s="342"/>
      <c r="G21" s="342"/>
      <c r="H21" s="342"/>
      <c r="I21" s="342"/>
      <c r="J21" s="342"/>
      <c r="K21" s="342"/>
      <c r="L21" s="342"/>
      <c r="M21" s="343"/>
    </row>
    <row r="22" spans="1:13" s="31" customFormat="1" ht="15" customHeight="1">
      <c r="A22" s="318" t="s">
        <v>95</v>
      </c>
      <c r="B22" s="319"/>
      <c r="C22" s="319"/>
      <c r="D22" s="319"/>
      <c r="E22" s="319"/>
      <c r="F22" s="319"/>
      <c r="G22" s="319"/>
      <c r="H22" s="319"/>
      <c r="I22" s="319"/>
      <c r="J22" s="319"/>
      <c r="K22" s="319"/>
      <c r="L22" s="319"/>
      <c r="M22" s="320"/>
    </row>
    <row r="23" spans="1:13" s="31" customFormat="1" ht="15" customHeight="1">
      <c r="A23" s="321"/>
      <c r="B23" s="322"/>
      <c r="C23" s="322"/>
      <c r="D23" s="322"/>
      <c r="E23" s="322"/>
      <c r="F23" s="322"/>
      <c r="G23" s="322"/>
      <c r="H23" s="322"/>
      <c r="I23" s="322"/>
      <c r="J23" s="322"/>
      <c r="K23" s="322"/>
      <c r="L23" s="322"/>
      <c r="M23" s="323"/>
    </row>
    <row r="24" spans="1:13" s="31" customFormat="1" ht="15" customHeight="1" hidden="1">
      <c r="A24" s="341" t="s">
        <v>245</v>
      </c>
      <c r="B24" s="342"/>
      <c r="C24" s="342"/>
      <c r="D24" s="342"/>
      <c r="E24" s="342"/>
      <c r="F24" s="342"/>
      <c r="G24" s="342"/>
      <c r="H24" s="342"/>
      <c r="I24" s="342"/>
      <c r="J24" s="342"/>
      <c r="K24" s="342"/>
      <c r="L24" s="342"/>
      <c r="M24" s="343"/>
    </row>
    <row r="25" spans="1:13" s="31" customFormat="1" ht="45" customHeight="1">
      <c r="A25" s="318" t="s">
        <v>73</v>
      </c>
      <c r="B25" s="319"/>
      <c r="C25" s="319"/>
      <c r="D25" s="319"/>
      <c r="E25" s="319"/>
      <c r="F25" s="319"/>
      <c r="G25" s="319"/>
      <c r="H25" s="319"/>
      <c r="I25" s="319"/>
      <c r="J25" s="319"/>
      <c r="K25" s="351"/>
      <c r="L25" s="351"/>
      <c r="M25" s="352"/>
    </row>
    <row r="26" spans="1:13" s="31" customFormat="1" ht="15" customHeight="1">
      <c r="A26" s="321"/>
      <c r="B26" s="322"/>
      <c r="C26" s="322"/>
      <c r="D26" s="322"/>
      <c r="E26" s="322"/>
      <c r="F26" s="322"/>
      <c r="G26" s="322"/>
      <c r="H26" s="322"/>
      <c r="I26" s="322"/>
      <c r="J26" s="322"/>
      <c r="K26" s="322"/>
      <c r="L26" s="322"/>
      <c r="M26" s="323"/>
    </row>
    <row r="27" spans="1:13" s="31" customFormat="1" ht="15" customHeight="1" hidden="1">
      <c r="A27" s="341" t="s">
        <v>245</v>
      </c>
      <c r="B27" s="342"/>
      <c r="C27" s="342"/>
      <c r="D27" s="342"/>
      <c r="E27" s="342"/>
      <c r="F27" s="342"/>
      <c r="G27" s="342"/>
      <c r="H27" s="342"/>
      <c r="I27" s="342"/>
      <c r="J27" s="342"/>
      <c r="K27" s="342"/>
      <c r="L27" s="342"/>
      <c r="M27" s="343"/>
    </row>
    <row r="28" spans="1:13" s="31" customFormat="1" ht="30" customHeight="1">
      <c r="A28" s="318" t="s">
        <v>75</v>
      </c>
      <c r="B28" s="319"/>
      <c r="C28" s="319"/>
      <c r="D28" s="319"/>
      <c r="E28" s="319"/>
      <c r="F28" s="319"/>
      <c r="G28" s="319"/>
      <c r="H28" s="319"/>
      <c r="I28" s="319"/>
      <c r="J28" s="319"/>
      <c r="K28" s="319"/>
      <c r="L28" s="319"/>
      <c r="M28" s="320"/>
    </row>
    <row r="29" spans="1:13" s="31" customFormat="1" ht="15" customHeight="1">
      <c r="A29" s="321"/>
      <c r="B29" s="322"/>
      <c r="C29" s="322"/>
      <c r="D29" s="322"/>
      <c r="E29" s="322"/>
      <c r="F29" s="322"/>
      <c r="G29" s="322"/>
      <c r="H29" s="322"/>
      <c r="I29" s="322"/>
      <c r="J29" s="322"/>
      <c r="K29" s="322"/>
      <c r="L29" s="322"/>
      <c r="M29" s="323"/>
    </row>
    <row r="30" spans="1:13" s="31" customFormat="1" ht="15" customHeight="1" hidden="1">
      <c r="A30" s="341" t="s">
        <v>245</v>
      </c>
      <c r="B30" s="342"/>
      <c r="C30" s="342"/>
      <c r="D30" s="342"/>
      <c r="E30" s="342"/>
      <c r="F30" s="342"/>
      <c r="G30" s="342"/>
      <c r="H30" s="342"/>
      <c r="I30" s="342"/>
      <c r="J30" s="342"/>
      <c r="K30" s="342"/>
      <c r="L30" s="342"/>
      <c r="M30" s="343"/>
    </row>
    <row r="31" spans="1:13" s="31" customFormat="1" ht="15" customHeight="1">
      <c r="A31" s="318" t="s">
        <v>7</v>
      </c>
      <c r="B31" s="319"/>
      <c r="C31" s="319"/>
      <c r="D31" s="319"/>
      <c r="E31" s="319"/>
      <c r="F31" s="319"/>
      <c r="G31" s="319"/>
      <c r="H31" s="319"/>
      <c r="I31" s="319"/>
      <c r="J31" s="319"/>
      <c r="K31" s="319"/>
      <c r="L31" s="319"/>
      <c r="M31" s="320"/>
    </row>
    <row r="32" spans="1:13" s="31" customFormat="1" ht="15" customHeight="1" thickBot="1">
      <c r="A32" s="321"/>
      <c r="B32" s="322"/>
      <c r="C32" s="322"/>
      <c r="D32" s="322"/>
      <c r="E32" s="322"/>
      <c r="F32" s="322"/>
      <c r="G32" s="322"/>
      <c r="H32" s="322"/>
      <c r="I32" s="322"/>
      <c r="J32" s="322"/>
      <c r="K32" s="322"/>
      <c r="L32" s="322"/>
      <c r="M32" s="323"/>
    </row>
    <row r="33" spans="1:13" s="31" customFormat="1" ht="15" customHeight="1" hidden="1" thickBot="1">
      <c r="A33" s="341" t="s">
        <v>245</v>
      </c>
      <c r="B33" s="342"/>
      <c r="C33" s="342"/>
      <c r="D33" s="342"/>
      <c r="E33" s="342"/>
      <c r="F33" s="342"/>
      <c r="G33" s="342"/>
      <c r="H33" s="342"/>
      <c r="I33" s="342"/>
      <c r="J33" s="342"/>
      <c r="K33" s="342"/>
      <c r="L33" s="342"/>
      <c r="M33" s="343"/>
    </row>
    <row r="34" spans="1:13" s="31" customFormat="1" ht="30" customHeight="1" thickBot="1" thickTop="1">
      <c r="A34" s="318" t="s">
        <v>43</v>
      </c>
      <c r="B34" s="319"/>
      <c r="C34" s="319"/>
      <c r="D34" s="319"/>
      <c r="E34" s="319"/>
      <c r="F34" s="319"/>
      <c r="G34" s="319"/>
      <c r="H34" s="319"/>
      <c r="I34" s="319"/>
      <c r="J34" s="319"/>
      <c r="K34" s="319"/>
      <c r="L34" s="324"/>
      <c r="M34" s="32"/>
    </row>
    <row r="35" spans="1:13" s="31" customFormat="1" ht="15" customHeight="1" thickBot="1" thickTop="1">
      <c r="A35" s="325" t="s">
        <v>130</v>
      </c>
      <c r="B35" s="326"/>
      <c r="C35" s="326"/>
      <c r="D35" s="326"/>
      <c r="E35" s="326"/>
      <c r="F35" s="326"/>
      <c r="G35" s="326"/>
      <c r="H35" s="326"/>
      <c r="I35" s="326"/>
      <c r="J35" s="326"/>
      <c r="K35" s="326"/>
      <c r="L35" s="326"/>
      <c r="M35" s="327"/>
    </row>
    <row r="36" spans="1:13" s="58" customFormat="1" ht="16.5" thickBot="1">
      <c r="A36" s="328" t="s">
        <v>4</v>
      </c>
      <c r="B36" s="329"/>
      <c r="C36" s="329"/>
      <c r="D36" s="329"/>
      <c r="E36" s="329"/>
      <c r="F36" s="329"/>
      <c r="G36" s="329"/>
      <c r="H36" s="329"/>
      <c r="I36" s="329"/>
      <c r="J36" s="329"/>
      <c r="K36" s="329"/>
      <c r="L36" s="329"/>
      <c r="M36" s="330"/>
    </row>
    <row r="37" spans="1:13" s="58" customFormat="1" ht="15" customHeight="1" thickBot="1">
      <c r="A37" s="331" t="s">
        <v>212</v>
      </c>
      <c r="B37" s="332"/>
      <c r="C37" s="332"/>
      <c r="D37" s="332"/>
      <c r="E37" s="332"/>
      <c r="F37" s="332"/>
      <c r="G37" s="332"/>
      <c r="H37" s="332"/>
      <c r="I37" s="332"/>
      <c r="J37" s="332"/>
      <c r="K37" s="333"/>
      <c r="L37" s="337" t="s">
        <v>5</v>
      </c>
      <c r="M37" s="338"/>
    </row>
    <row r="38" spans="1:13" s="58" customFormat="1" ht="15.75" thickBot="1">
      <c r="A38" s="334"/>
      <c r="B38" s="335"/>
      <c r="C38" s="335"/>
      <c r="D38" s="335"/>
      <c r="E38" s="335"/>
      <c r="F38" s="335"/>
      <c r="G38" s="335"/>
      <c r="H38" s="335"/>
      <c r="I38" s="335"/>
      <c r="J38" s="335"/>
      <c r="K38" s="336"/>
      <c r="L38" s="339"/>
      <c r="M38" s="340"/>
    </row>
    <row r="39" spans="1:13" s="58" customFormat="1" ht="15.75">
      <c r="A39" s="309" t="str">
        <f>"Quarter 1 status report "&amp;"(12/31/"&amp;RIGHT('Biennial SQSP Overview'!$A$2,4)-(1)&amp;"):"</f>
        <v>Quarter 1 status report (12/31/2017):</v>
      </c>
      <c r="B39" s="310"/>
      <c r="C39" s="310"/>
      <c r="D39" s="310"/>
      <c r="E39" s="310"/>
      <c r="F39" s="310"/>
      <c r="G39" s="310"/>
      <c r="H39" s="310"/>
      <c r="I39" s="310"/>
      <c r="J39" s="310"/>
      <c r="K39" s="310"/>
      <c r="L39" s="310"/>
      <c r="M39" s="311"/>
    </row>
    <row r="40" spans="1:13" s="58" customFormat="1" ht="15">
      <c r="A40" s="312"/>
      <c r="B40" s="313"/>
      <c r="C40" s="313"/>
      <c r="D40" s="313"/>
      <c r="E40" s="313"/>
      <c r="F40" s="313"/>
      <c r="G40" s="313"/>
      <c r="H40" s="313"/>
      <c r="I40" s="313"/>
      <c r="J40" s="313"/>
      <c r="K40" s="313"/>
      <c r="L40" s="313"/>
      <c r="M40" s="314"/>
    </row>
    <row r="41" spans="1:13" s="58" customFormat="1" ht="15.75">
      <c r="A41" s="315" t="str">
        <f>"Quarter 2 status report "&amp;"(3/31/"&amp;RIGHT('Biennial SQSP Overview'!$A$2,4)&amp;"):"</f>
        <v>Quarter 2 status report (3/31/2018):</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3 status report "&amp;"(6/30/"&amp;RIGHT('Biennial SQSP Overview'!$A$2,4)&amp;"):"</f>
        <v>Quarter 3 status report (6/30/2018):</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4 status report "&amp;"(9/30/"&amp;RIGHT('Biennial SQSP Overview'!$A$2,4)&amp;"):"</f>
        <v>Quarter 4 status report (9/30/2018):</v>
      </c>
      <c r="B45" s="316"/>
      <c r="C45" s="316"/>
      <c r="D45" s="316"/>
      <c r="E45" s="316"/>
      <c r="F45" s="316"/>
      <c r="G45" s="316"/>
      <c r="H45" s="316"/>
      <c r="I45" s="316"/>
      <c r="J45" s="316"/>
      <c r="K45" s="316"/>
      <c r="L45" s="316"/>
      <c r="M45" s="317"/>
    </row>
    <row r="46" spans="1:13" s="58" customFormat="1" ht="15">
      <c r="A46" s="312"/>
      <c r="B46" s="313"/>
      <c r="C46" s="313"/>
      <c r="D46" s="313"/>
      <c r="E46" s="313"/>
      <c r="F46" s="313"/>
      <c r="G46" s="313"/>
      <c r="H46" s="313"/>
      <c r="I46" s="313"/>
      <c r="J46" s="313"/>
      <c r="K46" s="313"/>
      <c r="L46" s="313"/>
      <c r="M46" s="314"/>
    </row>
    <row r="47" spans="1:13" s="58" customFormat="1" ht="15.75">
      <c r="A47" s="315" t="str">
        <f>"Quarter 5 status report "&amp;"(12/31/"&amp;RIGHT('Biennial SQSP Overview'!$A$2,4)&amp;"):"</f>
        <v>Quarter 5 status report (12/31/2018):</v>
      </c>
      <c r="B47" s="316"/>
      <c r="C47" s="316"/>
      <c r="D47" s="316"/>
      <c r="E47" s="316"/>
      <c r="F47" s="316"/>
      <c r="G47" s="316"/>
      <c r="H47" s="316"/>
      <c r="I47" s="316"/>
      <c r="J47" s="316"/>
      <c r="K47" s="316"/>
      <c r="L47" s="316"/>
      <c r="M47" s="317"/>
    </row>
    <row r="48" spans="1:13" s="58" customFormat="1" ht="15">
      <c r="A48" s="312"/>
      <c r="B48" s="313"/>
      <c r="C48" s="313"/>
      <c r="D48" s="313"/>
      <c r="E48" s="313"/>
      <c r="F48" s="313"/>
      <c r="G48" s="313"/>
      <c r="H48" s="313"/>
      <c r="I48" s="313"/>
      <c r="J48" s="313"/>
      <c r="K48" s="313"/>
      <c r="L48" s="313"/>
      <c r="M48" s="314"/>
    </row>
    <row r="49" spans="1:13" s="58" customFormat="1" ht="15.75">
      <c r="A49" s="315" t="str">
        <f>"Quarter 6 status report "&amp;"(3/31/"&amp;RIGHT('Biennial SQSP Overview'!$A$2,4)+(1)&amp;"):"</f>
        <v>Quarter 6 status report (3/31/2019):</v>
      </c>
      <c r="B49" s="316"/>
      <c r="C49" s="316"/>
      <c r="D49" s="316"/>
      <c r="E49" s="316"/>
      <c r="F49" s="316"/>
      <c r="G49" s="316"/>
      <c r="H49" s="316"/>
      <c r="I49" s="316"/>
      <c r="J49" s="316"/>
      <c r="K49" s="316"/>
      <c r="L49" s="316"/>
      <c r="M49" s="317"/>
    </row>
    <row r="50" spans="1:13" s="58" customFormat="1" ht="15">
      <c r="A50" s="312"/>
      <c r="B50" s="313"/>
      <c r="C50" s="313"/>
      <c r="D50" s="313"/>
      <c r="E50" s="313"/>
      <c r="F50" s="313"/>
      <c r="G50" s="313"/>
      <c r="H50" s="313"/>
      <c r="I50" s="313"/>
      <c r="J50" s="313"/>
      <c r="K50" s="313"/>
      <c r="L50" s="313"/>
      <c r="M50" s="314"/>
    </row>
    <row r="51" spans="1:13" s="58" customFormat="1" ht="15.75">
      <c r="A51" s="315" t="str">
        <f>"Quarter 7 status report "&amp;"(6/30/"&amp;RIGHT('Biennial SQSP Overview'!$A$2,4)+(1)&amp;"):"</f>
        <v>Quarter 7 status report (6/30/2019):</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"Quarter 8 status report "&amp;"(9/30/"&amp;RIGHT('Biennial SQSP Overview'!$A$2,4)+(1)&amp;"):"</f>
        <v>Quarter 8 status report (9/30/2019):</v>
      </c>
      <c r="B53" s="316"/>
      <c r="C53" s="316"/>
      <c r="D53" s="316"/>
      <c r="E53" s="316"/>
      <c r="F53" s="316"/>
      <c r="G53" s="316"/>
      <c r="H53" s="316"/>
      <c r="I53" s="316"/>
      <c r="J53" s="316"/>
      <c r="K53" s="316"/>
      <c r="L53" s="316"/>
      <c r="M53" s="317"/>
    </row>
    <row r="54" spans="1:13" s="58" customFormat="1" ht="15.75" thickBot="1">
      <c r="A54" s="344"/>
      <c r="B54" s="345"/>
      <c r="C54" s="345"/>
      <c r="D54" s="345"/>
      <c r="E54" s="345"/>
      <c r="F54" s="345"/>
      <c r="G54" s="345"/>
      <c r="H54" s="345"/>
      <c r="I54" s="345"/>
      <c r="J54" s="345"/>
      <c r="K54" s="345"/>
      <c r="L54" s="345"/>
      <c r="M54" s="346"/>
    </row>
    <row r="55" spans="1:13" s="58" customFormat="1" ht="15" customHeight="1" thickBot="1">
      <c r="A55" s="331" t="s">
        <v>213</v>
      </c>
      <c r="B55" s="332"/>
      <c r="C55" s="332"/>
      <c r="D55" s="332"/>
      <c r="E55" s="332"/>
      <c r="F55" s="332"/>
      <c r="G55" s="332"/>
      <c r="H55" s="332"/>
      <c r="I55" s="332"/>
      <c r="J55" s="332"/>
      <c r="K55" s="333"/>
      <c r="L55" s="337" t="s">
        <v>5</v>
      </c>
      <c r="M55" s="338"/>
    </row>
    <row r="56" spans="1:13" s="58" customFormat="1" ht="15.75" thickBot="1">
      <c r="A56" s="334"/>
      <c r="B56" s="335"/>
      <c r="C56" s="335"/>
      <c r="D56" s="335"/>
      <c r="E56" s="335"/>
      <c r="F56" s="335"/>
      <c r="G56" s="335"/>
      <c r="H56" s="335"/>
      <c r="I56" s="335"/>
      <c r="J56" s="335"/>
      <c r="K56" s="336"/>
      <c r="L56" s="339"/>
      <c r="M56" s="340"/>
    </row>
    <row r="57" spans="1:13" s="58" customFormat="1" ht="15.75">
      <c r="A57" s="309" t="str">
        <f>A39</f>
        <v>Quarter 1 status report (12/31/2017):</v>
      </c>
      <c r="B57" s="310"/>
      <c r="C57" s="310"/>
      <c r="D57" s="310"/>
      <c r="E57" s="310"/>
      <c r="F57" s="310"/>
      <c r="G57" s="310"/>
      <c r="H57" s="310"/>
      <c r="I57" s="310"/>
      <c r="J57" s="310"/>
      <c r="K57" s="310"/>
      <c r="L57" s="310"/>
      <c r="M57" s="311"/>
    </row>
    <row r="58" spans="1:13" s="58" customFormat="1" ht="15">
      <c r="A58" s="312"/>
      <c r="B58" s="313"/>
      <c r="C58" s="313"/>
      <c r="D58" s="313"/>
      <c r="E58" s="313"/>
      <c r="F58" s="313"/>
      <c r="G58" s="313"/>
      <c r="H58" s="313"/>
      <c r="I58" s="313"/>
      <c r="J58" s="313"/>
      <c r="K58" s="313"/>
      <c r="L58" s="313"/>
      <c r="M58" s="314"/>
    </row>
    <row r="59" spans="1:13" s="58" customFormat="1" ht="15.75">
      <c r="A59" s="315" t="str">
        <f>A41</f>
        <v>Quarter 2 status report (3/31/2018):</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3 status report (6/30/2018):</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4 status report (9/30/2018):</v>
      </c>
      <c r="B63" s="316"/>
      <c r="C63" s="316"/>
      <c r="D63" s="316"/>
      <c r="E63" s="316"/>
      <c r="F63" s="316"/>
      <c r="G63" s="316"/>
      <c r="H63" s="316"/>
      <c r="I63" s="316"/>
      <c r="J63" s="316"/>
      <c r="K63" s="316"/>
      <c r="L63" s="316"/>
      <c r="M63" s="317"/>
    </row>
    <row r="64" spans="1:13" s="58" customFormat="1" ht="15">
      <c r="A64" s="312"/>
      <c r="B64" s="313"/>
      <c r="C64" s="313"/>
      <c r="D64" s="313"/>
      <c r="E64" s="313"/>
      <c r="F64" s="313"/>
      <c r="G64" s="313"/>
      <c r="H64" s="313"/>
      <c r="I64" s="313"/>
      <c r="J64" s="313"/>
      <c r="K64" s="313"/>
      <c r="L64" s="313"/>
      <c r="M64" s="314"/>
    </row>
    <row r="65" spans="1:13" s="58" customFormat="1" ht="15.75">
      <c r="A65" s="315" t="str">
        <f>A47</f>
        <v>Quarter 5 status report (12/31/2018):</v>
      </c>
      <c r="B65" s="316"/>
      <c r="C65" s="316"/>
      <c r="D65" s="316"/>
      <c r="E65" s="316"/>
      <c r="F65" s="316"/>
      <c r="G65" s="316"/>
      <c r="H65" s="316"/>
      <c r="I65" s="316"/>
      <c r="J65" s="316"/>
      <c r="K65" s="316"/>
      <c r="L65" s="316"/>
      <c r="M65" s="317"/>
    </row>
    <row r="66" spans="1:13" s="58" customFormat="1" ht="15">
      <c r="A66" s="312"/>
      <c r="B66" s="313"/>
      <c r="C66" s="313"/>
      <c r="D66" s="313"/>
      <c r="E66" s="313"/>
      <c r="F66" s="313"/>
      <c r="G66" s="313"/>
      <c r="H66" s="313"/>
      <c r="I66" s="313"/>
      <c r="J66" s="313"/>
      <c r="K66" s="313"/>
      <c r="L66" s="313"/>
      <c r="M66" s="314"/>
    </row>
    <row r="67" spans="1:13" s="58" customFormat="1" ht="15.75">
      <c r="A67" s="315" t="str">
        <f>A49</f>
        <v>Quarter 6 status report (3/31/2019):</v>
      </c>
      <c r="B67" s="316"/>
      <c r="C67" s="316"/>
      <c r="D67" s="316"/>
      <c r="E67" s="316"/>
      <c r="F67" s="316"/>
      <c r="G67" s="316"/>
      <c r="H67" s="316"/>
      <c r="I67" s="316"/>
      <c r="J67" s="316"/>
      <c r="K67" s="316"/>
      <c r="L67" s="316"/>
      <c r="M67" s="317"/>
    </row>
    <row r="68" spans="1:13" s="58" customFormat="1" ht="15">
      <c r="A68" s="312"/>
      <c r="B68" s="313"/>
      <c r="C68" s="313"/>
      <c r="D68" s="313"/>
      <c r="E68" s="313"/>
      <c r="F68" s="313"/>
      <c r="G68" s="313"/>
      <c r="H68" s="313"/>
      <c r="I68" s="313"/>
      <c r="J68" s="313"/>
      <c r="K68" s="313"/>
      <c r="L68" s="313"/>
      <c r="M68" s="314"/>
    </row>
    <row r="69" spans="1:13" s="58" customFormat="1" ht="15.75">
      <c r="A69" s="315" t="str">
        <f>A51</f>
        <v>Quarter 7 status report (6/30/2019):</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8 status report (9/30/2019):</v>
      </c>
      <c r="B71" s="316"/>
      <c r="C71" s="316"/>
      <c r="D71" s="316"/>
      <c r="E71" s="316"/>
      <c r="F71" s="316"/>
      <c r="G71" s="316"/>
      <c r="H71" s="316"/>
      <c r="I71" s="316"/>
      <c r="J71" s="316"/>
      <c r="K71" s="316"/>
      <c r="L71" s="316"/>
      <c r="M71" s="317"/>
    </row>
    <row r="72" spans="1:13" s="58" customFormat="1" ht="15.75" thickBot="1">
      <c r="A72" s="344"/>
      <c r="B72" s="345"/>
      <c r="C72" s="345"/>
      <c r="D72" s="345"/>
      <c r="E72" s="345"/>
      <c r="F72" s="345"/>
      <c r="G72" s="345"/>
      <c r="H72" s="345"/>
      <c r="I72" s="345"/>
      <c r="J72" s="345"/>
      <c r="K72" s="345"/>
      <c r="L72" s="345"/>
      <c r="M72" s="346"/>
    </row>
    <row r="73" spans="1:13" s="58" customFormat="1" ht="15" customHeight="1" thickBot="1">
      <c r="A73" s="331" t="s">
        <v>214</v>
      </c>
      <c r="B73" s="332"/>
      <c r="C73" s="332"/>
      <c r="D73" s="332"/>
      <c r="E73" s="332"/>
      <c r="F73" s="332"/>
      <c r="G73" s="332"/>
      <c r="H73" s="332"/>
      <c r="I73" s="332"/>
      <c r="J73" s="332"/>
      <c r="K73" s="333"/>
      <c r="L73" s="337" t="s">
        <v>5</v>
      </c>
      <c r="M73" s="338"/>
    </row>
    <row r="74" spans="1:13" s="58" customFormat="1" ht="15.75" thickBot="1">
      <c r="A74" s="334"/>
      <c r="B74" s="335"/>
      <c r="C74" s="335"/>
      <c r="D74" s="335"/>
      <c r="E74" s="335"/>
      <c r="F74" s="335"/>
      <c r="G74" s="335"/>
      <c r="H74" s="335"/>
      <c r="I74" s="335"/>
      <c r="J74" s="335"/>
      <c r="K74" s="336"/>
      <c r="L74" s="339"/>
      <c r="M74" s="340"/>
    </row>
    <row r="75" spans="1:13" s="58" customFormat="1" ht="15.75">
      <c r="A75" s="309" t="str">
        <f>A57</f>
        <v>Quarter 1 status report (12/31/2017):</v>
      </c>
      <c r="B75" s="310"/>
      <c r="C75" s="310"/>
      <c r="D75" s="310"/>
      <c r="E75" s="310"/>
      <c r="F75" s="310"/>
      <c r="G75" s="310"/>
      <c r="H75" s="310"/>
      <c r="I75" s="310"/>
      <c r="J75" s="310"/>
      <c r="K75" s="310"/>
      <c r="L75" s="310"/>
      <c r="M75" s="311"/>
    </row>
    <row r="76" spans="1:13" s="58" customFormat="1" ht="15">
      <c r="A76" s="312"/>
      <c r="B76" s="313"/>
      <c r="C76" s="313"/>
      <c r="D76" s="313"/>
      <c r="E76" s="313"/>
      <c r="F76" s="313"/>
      <c r="G76" s="313"/>
      <c r="H76" s="313"/>
      <c r="I76" s="313"/>
      <c r="J76" s="313"/>
      <c r="K76" s="313"/>
      <c r="L76" s="313"/>
      <c r="M76" s="314"/>
    </row>
    <row r="77" spans="1:13" s="58" customFormat="1" ht="15.75">
      <c r="A77" s="315" t="str">
        <f>A59</f>
        <v>Quarter 2 status report (3/31/2018):</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3 status report (6/30/2018):</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4 status report (9/30/2018):</v>
      </c>
      <c r="B81" s="316"/>
      <c r="C81" s="316"/>
      <c r="D81" s="316"/>
      <c r="E81" s="316"/>
      <c r="F81" s="316"/>
      <c r="G81" s="316"/>
      <c r="H81" s="316"/>
      <c r="I81" s="316"/>
      <c r="J81" s="316"/>
      <c r="K81" s="316"/>
      <c r="L81" s="316"/>
      <c r="M81" s="317"/>
    </row>
    <row r="82" spans="1:13" s="58" customFormat="1" ht="15">
      <c r="A82" s="312"/>
      <c r="B82" s="313"/>
      <c r="C82" s="313"/>
      <c r="D82" s="313"/>
      <c r="E82" s="313"/>
      <c r="F82" s="313"/>
      <c r="G82" s="313"/>
      <c r="H82" s="313"/>
      <c r="I82" s="313"/>
      <c r="J82" s="313"/>
      <c r="K82" s="313"/>
      <c r="L82" s="313"/>
      <c r="M82" s="314"/>
    </row>
    <row r="83" spans="1:13" s="58" customFormat="1" ht="15.75">
      <c r="A83" s="315" t="str">
        <f>A65</f>
        <v>Quarter 5 status report (12/31/2018):</v>
      </c>
      <c r="B83" s="316"/>
      <c r="C83" s="316"/>
      <c r="D83" s="316"/>
      <c r="E83" s="316"/>
      <c r="F83" s="316"/>
      <c r="G83" s="316"/>
      <c r="H83" s="316"/>
      <c r="I83" s="316"/>
      <c r="J83" s="316"/>
      <c r="K83" s="316"/>
      <c r="L83" s="316"/>
      <c r="M83" s="317"/>
    </row>
    <row r="84" spans="1:13" s="58" customFormat="1" ht="15">
      <c r="A84" s="312"/>
      <c r="B84" s="313"/>
      <c r="C84" s="313"/>
      <c r="D84" s="313"/>
      <c r="E84" s="313"/>
      <c r="F84" s="313"/>
      <c r="G84" s="313"/>
      <c r="H84" s="313"/>
      <c r="I84" s="313"/>
      <c r="J84" s="313"/>
      <c r="K84" s="313"/>
      <c r="L84" s="313"/>
      <c r="M84" s="314"/>
    </row>
    <row r="85" spans="1:13" s="58" customFormat="1" ht="15.75">
      <c r="A85" s="315" t="str">
        <f>A67</f>
        <v>Quarter 6 status report (3/31/2019):</v>
      </c>
      <c r="B85" s="316"/>
      <c r="C85" s="316"/>
      <c r="D85" s="316"/>
      <c r="E85" s="316"/>
      <c r="F85" s="316"/>
      <c r="G85" s="316"/>
      <c r="H85" s="316"/>
      <c r="I85" s="316"/>
      <c r="J85" s="316"/>
      <c r="K85" s="316"/>
      <c r="L85" s="316"/>
      <c r="M85" s="317"/>
    </row>
    <row r="86" spans="1:13" s="58" customFormat="1" ht="15">
      <c r="A86" s="312"/>
      <c r="B86" s="313"/>
      <c r="C86" s="313"/>
      <c r="D86" s="313"/>
      <c r="E86" s="313"/>
      <c r="F86" s="313"/>
      <c r="G86" s="313"/>
      <c r="H86" s="313"/>
      <c r="I86" s="313"/>
      <c r="J86" s="313"/>
      <c r="K86" s="313"/>
      <c r="L86" s="313"/>
      <c r="M86" s="314"/>
    </row>
    <row r="87" spans="1:13" s="58" customFormat="1" ht="15.75">
      <c r="A87" s="315" t="str">
        <f>A69</f>
        <v>Quarter 7 status report (6/30/2019):</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8 status report (9/30/2019):</v>
      </c>
      <c r="B89" s="316"/>
      <c r="C89" s="316"/>
      <c r="D89" s="316"/>
      <c r="E89" s="316"/>
      <c r="F89" s="316"/>
      <c r="G89" s="316"/>
      <c r="H89" s="316"/>
      <c r="I89" s="316"/>
      <c r="J89" s="316"/>
      <c r="K89" s="316"/>
      <c r="L89" s="316"/>
      <c r="M89" s="317"/>
    </row>
    <row r="90" spans="1:13" s="58" customFormat="1" ht="15.75" thickBot="1">
      <c r="A90" s="344"/>
      <c r="B90" s="345"/>
      <c r="C90" s="345"/>
      <c r="D90" s="345"/>
      <c r="E90" s="345"/>
      <c r="F90" s="345"/>
      <c r="G90" s="345"/>
      <c r="H90" s="345"/>
      <c r="I90" s="345"/>
      <c r="J90" s="345"/>
      <c r="K90" s="345"/>
      <c r="L90" s="345"/>
      <c r="M90" s="346"/>
    </row>
    <row r="91" spans="1:13" s="58" customFormat="1" ht="15" customHeight="1" thickBot="1">
      <c r="A91" s="331" t="s">
        <v>211</v>
      </c>
      <c r="B91" s="332"/>
      <c r="C91" s="332"/>
      <c r="D91" s="332"/>
      <c r="E91" s="332"/>
      <c r="F91" s="332"/>
      <c r="G91" s="332"/>
      <c r="H91" s="332"/>
      <c r="I91" s="332"/>
      <c r="J91" s="332"/>
      <c r="K91" s="333"/>
      <c r="L91" s="337" t="s">
        <v>5</v>
      </c>
      <c r="M91" s="338"/>
    </row>
    <row r="92" spans="1:13" s="58" customFormat="1" ht="15.75" thickBot="1">
      <c r="A92" s="334"/>
      <c r="B92" s="335"/>
      <c r="C92" s="335"/>
      <c r="D92" s="335"/>
      <c r="E92" s="335"/>
      <c r="F92" s="335"/>
      <c r="G92" s="335"/>
      <c r="H92" s="335"/>
      <c r="I92" s="335"/>
      <c r="J92" s="335"/>
      <c r="K92" s="336"/>
      <c r="L92" s="339"/>
      <c r="M92" s="340"/>
    </row>
    <row r="93" spans="1:13" s="58" customFormat="1" ht="15.75">
      <c r="A93" s="309" t="str">
        <f>A75</f>
        <v>Quarter 1 status report (12/31/2017):</v>
      </c>
      <c r="B93" s="310"/>
      <c r="C93" s="310"/>
      <c r="D93" s="310"/>
      <c r="E93" s="310"/>
      <c r="F93" s="310"/>
      <c r="G93" s="310"/>
      <c r="H93" s="310"/>
      <c r="I93" s="310"/>
      <c r="J93" s="310"/>
      <c r="K93" s="310"/>
      <c r="L93" s="310"/>
      <c r="M93" s="311"/>
    </row>
    <row r="94" spans="1:13" s="58" customFormat="1" ht="15">
      <c r="A94" s="312"/>
      <c r="B94" s="313"/>
      <c r="C94" s="313"/>
      <c r="D94" s="313"/>
      <c r="E94" s="313"/>
      <c r="F94" s="313"/>
      <c r="G94" s="313"/>
      <c r="H94" s="313"/>
      <c r="I94" s="313"/>
      <c r="J94" s="313"/>
      <c r="K94" s="313"/>
      <c r="L94" s="313"/>
      <c r="M94" s="314"/>
    </row>
    <row r="95" spans="1:13" s="58" customFormat="1" ht="15.75">
      <c r="A95" s="315" t="str">
        <f>A77</f>
        <v>Quarter 2 status report (3/31/2018):</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3 status report (6/30/2018):</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4 status report (9/30/2018):</v>
      </c>
      <c r="B99" s="316"/>
      <c r="C99" s="316"/>
      <c r="D99" s="316"/>
      <c r="E99" s="316"/>
      <c r="F99" s="316"/>
      <c r="G99" s="316"/>
      <c r="H99" s="316"/>
      <c r="I99" s="316"/>
      <c r="J99" s="316"/>
      <c r="K99" s="316"/>
      <c r="L99" s="316"/>
      <c r="M99" s="317"/>
    </row>
    <row r="100" spans="1:13" s="58" customFormat="1" ht="15">
      <c r="A100" s="312"/>
      <c r="B100" s="313"/>
      <c r="C100" s="313"/>
      <c r="D100" s="313"/>
      <c r="E100" s="313"/>
      <c r="F100" s="313"/>
      <c r="G100" s="313"/>
      <c r="H100" s="313"/>
      <c r="I100" s="313"/>
      <c r="J100" s="313"/>
      <c r="K100" s="313"/>
      <c r="L100" s="313"/>
      <c r="M100" s="314"/>
    </row>
    <row r="101" spans="1:13" s="58" customFormat="1" ht="15.75">
      <c r="A101" s="315" t="str">
        <f>A83</f>
        <v>Quarter 5 status report (12/31/2018):</v>
      </c>
      <c r="B101" s="316"/>
      <c r="C101" s="316"/>
      <c r="D101" s="316"/>
      <c r="E101" s="316"/>
      <c r="F101" s="316"/>
      <c r="G101" s="316"/>
      <c r="H101" s="316"/>
      <c r="I101" s="316"/>
      <c r="J101" s="316"/>
      <c r="K101" s="316"/>
      <c r="L101" s="316"/>
      <c r="M101" s="317"/>
    </row>
    <row r="102" spans="1:13" s="58" customFormat="1" ht="15">
      <c r="A102" s="312"/>
      <c r="B102" s="313"/>
      <c r="C102" s="313"/>
      <c r="D102" s="313"/>
      <c r="E102" s="313"/>
      <c r="F102" s="313"/>
      <c r="G102" s="313"/>
      <c r="H102" s="313"/>
      <c r="I102" s="313"/>
      <c r="J102" s="313"/>
      <c r="K102" s="313"/>
      <c r="L102" s="313"/>
      <c r="M102" s="314"/>
    </row>
    <row r="103" spans="1:13" s="58" customFormat="1" ht="15.75">
      <c r="A103" s="315" t="str">
        <f>A85</f>
        <v>Quarter 6 status report (3/31/2019):</v>
      </c>
      <c r="B103" s="316"/>
      <c r="C103" s="316"/>
      <c r="D103" s="316"/>
      <c r="E103" s="316"/>
      <c r="F103" s="316"/>
      <c r="G103" s="316"/>
      <c r="H103" s="316"/>
      <c r="I103" s="316"/>
      <c r="J103" s="316"/>
      <c r="K103" s="316"/>
      <c r="L103" s="316"/>
      <c r="M103" s="317"/>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7 status report (6/30/2019):</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8 status report (9/30/2019):</v>
      </c>
      <c r="B107" s="316"/>
      <c r="C107" s="316"/>
      <c r="D107" s="316"/>
      <c r="E107" s="316"/>
      <c r="F107" s="316"/>
      <c r="G107" s="316"/>
      <c r="H107" s="316"/>
      <c r="I107" s="316"/>
      <c r="J107" s="316"/>
      <c r="K107" s="316"/>
      <c r="L107" s="316"/>
      <c r="M107" s="317"/>
    </row>
    <row r="108" spans="1:13" s="58" customFormat="1" ht="15.75" thickBot="1">
      <c r="A108" s="344"/>
      <c r="B108" s="345"/>
      <c r="C108" s="345"/>
      <c r="D108" s="345"/>
      <c r="E108" s="345"/>
      <c r="F108" s="345"/>
      <c r="G108" s="345"/>
      <c r="H108" s="345"/>
      <c r="I108" s="345"/>
      <c r="J108" s="345"/>
      <c r="K108" s="345"/>
      <c r="L108" s="345"/>
      <c r="M108" s="346"/>
    </row>
    <row r="109" spans="1:13" s="58" customFormat="1" ht="15" customHeight="1" thickBot="1">
      <c r="A109" s="331" t="s">
        <v>215</v>
      </c>
      <c r="B109" s="332"/>
      <c r="C109" s="332"/>
      <c r="D109" s="332"/>
      <c r="E109" s="332"/>
      <c r="F109" s="332"/>
      <c r="G109" s="332"/>
      <c r="H109" s="332"/>
      <c r="I109" s="332"/>
      <c r="J109" s="332"/>
      <c r="K109" s="333"/>
      <c r="L109" s="337" t="s">
        <v>5</v>
      </c>
      <c r="M109" s="338"/>
    </row>
    <row r="110" spans="1:13" s="58" customFormat="1" ht="15.75" thickBot="1">
      <c r="A110" s="334"/>
      <c r="B110" s="335"/>
      <c r="C110" s="335"/>
      <c r="D110" s="335"/>
      <c r="E110" s="335"/>
      <c r="F110" s="335"/>
      <c r="G110" s="335"/>
      <c r="H110" s="335"/>
      <c r="I110" s="335"/>
      <c r="J110" s="335"/>
      <c r="K110" s="336"/>
      <c r="L110" s="339"/>
      <c r="M110" s="340"/>
    </row>
    <row r="111" spans="1:13" s="58" customFormat="1" ht="15.75">
      <c r="A111" s="309" t="str">
        <f>A93</f>
        <v>Quarter 1 status report (12/31/2017):</v>
      </c>
      <c r="B111" s="310"/>
      <c r="C111" s="310"/>
      <c r="D111" s="310"/>
      <c r="E111" s="310"/>
      <c r="F111" s="310"/>
      <c r="G111" s="310"/>
      <c r="H111" s="310"/>
      <c r="I111" s="310"/>
      <c r="J111" s="310"/>
      <c r="K111" s="310"/>
      <c r="L111" s="310"/>
      <c r="M111" s="311"/>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2 status report (3/31/2018):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3 status report (6/30/2018):</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4 status report (9/30/2018):</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A101</f>
        <v>Quarter 5 status report (12/31/2018):</v>
      </c>
      <c r="B119" s="316"/>
      <c r="C119" s="316"/>
      <c r="D119" s="316"/>
      <c r="E119" s="316"/>
      <c r="F119" s="316"/>
      <c r="G119" s="316"/>
      <c r="H119" s="316"/>
      <c r="I119" s="316"/>
      <c r="J119" s="316"/>
      <c r="K119" s="316"/>
      <c r="L119" s="316"/>
      <c r="M119" s="317"/>
    </row>
    <row r="120" spans="1:13" s="58" customFormat="1" ht="15">
      <c r="A120" s="312"/>
      <c r="B120" s="313"/>
      <c r="C120" s="313"/>
      <c r="D120" s="313"/>
      <c r="E120" s="313"/>
      <c r="F120" s="313"/>
      <c r="G120" s="313"/>
      <c r="H120" s="313"/>
      <c r="I120" s="313"/>
      <c r="J120" s="313"/>
      <c r="K120" s="313"/>
      <c r="L120" s="313"/>
      <c r="M120" s="314"/>
    </row>
    <row r="121" spans="1:13" s="58" customFormat="1" ht="15.75">
      <c r="A121" s="315" t="str">
        <f>A103</f>
        <v>Quarter 6 status report (3/31/2019):</v>
      </c>
      <c r="B121" s="316"/>
      <c r="C121" s="316"/>
      <c r="D121" s="316"/>
      <c r="E121" s="316"/>
      <c r="F121" s="316"/>
      <c r="G121" s="316"/>
      <c r="H121" s="316"/>
      <c r="I121" s="316"/>
      <c r="J121" s="316"/>
      <c r="K121" s="316"/>
      <c r="L121" s="316"/>
      <c r="M121" s="317"/>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7 status report (6/30/2019):</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8 status report (9/30/2019):</v>
      </c>
      <c r="B125" s="316"/>
      <c r="C125" s="316"/>
      <c r="D125" s="316"/>
      <c r="E125" s="316"/>
      <c r="F125" s="316"/>
      <c r="G125" s="316"/>
      <c r="H125" s="316"/>
      <c r="I125" s="316"/>
      <c r="J125" s="316"/>
      <c r="K125" s="316"/>
      <c r="L125" s="316"/>
      <c r="M125" s="317"/>
    </row>
    <row r="126" spans="1:13" s="58" customFormat="1" ht="15.75" thickBot="1">
      <c r="A126" s="344"/>
      <c r="B126" s="345"/>
      <c r="C126" s="345"/>
      <c r="D126" s="345"/>
      <c r="E126" s="345"/>
      <c r="F126" s="345"/>
      <c r="G126" s="345"/>
      <c r="H126" s="345"/>
      <c r="I126" s="345"/>
      <c r="J126" s="345"/>
      <c r="K126" s="345"/>
      <c r="L126" s="345"/>
      <c r="M126" s="346"/>
    </row>
    <row r="127" spans="1:13" s="58" customFormat="1" ht="15" customHeight="1" thickBot="1">
      <c r="A127" s="331" t="s">
        <v>216</v>
      </c>
      <c r="B127" s="332"/>
      <c r="C127" s="332"/>
      <c r="D127" s="332"/>
      <c r="E127" s="332"/>
      <c r="F127" s="332"/>
      <c r="G127" s="332"/>
      <c r="H127" s="332"/>
      <c r="I127" s="332"/>
      <c r="J127" s="332"/>
      <c r="K127" s="333"/>
      <c r="L127" s="337" t="s">
        <v>5</v>
      </c>
      <c r="M127" s="338"/>
    </row>
    <row r="128" spans="1:13" s="58" customFormat="1" ht="15.75" thickBot="1">
      <c r="A128" s="334"/>
      <c r="B128" s="335"/>
      <c r="C128" s="335"/>
      <c r="D128" s="335"/>
      <c r="E128" s="335"/>
      <c r="F128" s="335"/>
      <c r="G128" s="335"/>
      <c r="H128" s="335"/>
      <c r="I128" s="335"/>
      <c r="J128" s="335"/>
      <c r="K128" s="336"/>
      <c r="L128" s="339"/>
      <c r="M128" s="340"/>
    </row>
    <row r="129" spans="1:13" s="58" customFormat="1" ht="15.75">
      <c r="A129" s="309" t="str">
        <f>A111</f>
        <v>Quarter 1 status report (12/31/2017):</v>
      </c>
      <c r="B129" s="310"/>
      <c r="C129" s="310"/>
      <c r="D129" s="310"/>
      <c r="E129" s="310"/>
      <c r="F129" s="310"/>
      <c r="G129" s="310"/>
      <c r="H129" s="310"/>
      <c r="I129" s="310"/>
      <c r="J129" s="310"/>
      <c r="K129" s="310"/>
      <c r="L129" s="310"/>
      <c r="M129" s="311"/>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2 status report (3/31/2018):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3 status report (6/30/2018):</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4 status report (9/30/2018):</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5 status report (12/31/2018):</v>
      </c>
      <c r="B137" s="316"/>
      <c r="C137" s="316"/>
      <c r="D137" s="316"/>
      <c r="E137" s="316"/>
      <c r="F137" s="316"/>
      <c r="G137" s="316"/>
      <c r="H137" s="316"/>
      <c r="I137" s="316"/>
      <c r="J137" s="316"/>
      <c r="K137" s="316"/>
      <c r="L137" s="316"/>
      <c r="M137" s="317"/>
    </row>
    <row r="138" spans="1:13" s="58" customFormat="1" ht="15">
      <c r="A138" s="312"/>
      <c r="B138" s="313"/>
      <c r="C138" s="313"/>
      <c r="D138" s="313"/>
      <c r="E138" s="313"/>
      <c r="F138" s="313"/>
      <c r="G138" s="313"/>
      <c r="H138" s="313"/>
      <c r="I138" s="313"/>
      <c r="J138" s="313"/>
      <c r="K138" s="313"/>
      <c r="L138" s="313"/>
      <c r="M138" s="314"/>
    </row>
    <row r="139" spans="1:13" s="58" customFormat="1" ht="15.75">
      <c r="A139" s="315" t="str">
        <f>A121</f>
        <v>Quarter 6 status report (3/31/2019):</v>
      </c>
      <c r="B139" s="316"/>
      <c r="C139" s="316"/>
      <c r="D139" s="316"/>
      <c r="E139" s="316"/>
      <c r="F139" s="316"/>
      <c r="G139" s="316"/>
      <c r="H139" s="316"/>
      <c r="I139" s="316"/>
      <c r="J139" s="316"/>
      <c r="K139" s="316"/>
      <c r="L139" s="316"/>
      <c r="M139" s="317"/>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7 status report (6/30/2019):</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8 status report (9/30/2019):</v>
      </c>
      <c r="B143" s="316"/>
      <c r="C143" s="316"/>
      <c r="D143" s="316"/>
      <c r="E143" s="316"/>
      <c r="F143" s="316"/>
      <c r="G143" s="316"/>
      <c r="H143" s="316"/>
      <c r="I143" s="316"/>
      <c r="J143" s="316"/>
      <c r="K143" s="316"/>
      <c r="L143" s="316"/>
      <c r="M143" s="317"/>
    </row>
    <row r="144" spans="1:13" s="58" customFormat="1" ht="15.75" thickBot="1">
      <c r="A144" s="344"/>
      <c r="B144" s="345"/>
      <c r="C144" s="345"/>
      <c r="D144" s="345"/>
      <c r="E144" s="345"/>
      <c r="F144" s="345"/>
      <c r="G144" s="345"/>
      <c r="H144" s="345"/>
      <c r="I144" s="345"/>
      <c r="J144" s="345"/>
      <c r="K144" s="345"/>
      <c r="L144" s="345"/>
      <c r="M144" s="346"/>
    </row>
    <row r="145" spans="1:13" s="58" customFormat="1" ht="15" customHeight="1" thickBot="1">
      <c r="A145" s="331" t="s">
        <v>217</v>
      </c>
      <c r="B145" s="332"/>
      <c r="C145" s="332"/>
      <c r="D145" s="332"/>
      <c r="E145" s="332"/>
      <c r="F145" s="332"/>
      <c r="G145" s="332"/>
      <c r="H145" s="332"/>
      <c r="I145" s="332"/>
      <c r="J145" s="332"/>
      <c r="K145" s="333"/>
      <c r="L145" s="337" t="s">
        <v>5</v>
      </c>
      <c r="M145" s="338"/>
    </row>
    <row r="146" spans="1:13" s="58" customFormat="1" ht="15.75" thickBot="1">
      <c r="A146" s="334"/>
      <c r="B146" s="335"/>
      <c r="C146" s="335"/>
      <c r="D146" s="335"/>
      <c r="E146" s="335"/>
      <c r="F146" s="335"/>
      <c r="G146" s="335"/>
      <c r="H146" s="335"/>
      <c r="I146" s="335"/>
      <c r="J146" s="335"/>
      <c r="K146" s="336"/>
      <c r="L146" s="339"/>
      <c r="M146" s="340"/>
    </row>
    <row r="147" spans="1:13" s="58" customFormat="1" ht="15.75">
      <c r="A147" s="309" t="str">
        <f>A129</f>
        <v>Quarter 1 status report (12/31/2017):</v>
      </c>
      <c r="B147" s="310"/>
      <c r="C147" s="310"/>
      <c r="D147" s="310"/>
      <c r="E147" s="310"/>
      <c r="F147" s="310"/>
      <c r="G147" s="310"/>
      <c r="H147" s="310"/>
      <c r="I147" s="310"/>
      <c r="J147" s="310"/>
      <c r="K147" s="310"/>
      <c r="L147" s="310"/>
      <c r="M147" s="311"/>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2 status report (3/31/2018):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3 status report (6/30/2018):</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4 status report (9/30/2018):</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5 status report (12/31/2018):</v>
      </c>
      <c r="B155" s="316"/>
      <c r="C155" s="316"/>
      <c r="D155" s="316"/>
      <c r="E155" s="316"/>
      <c r="F155" s="316"/>
      <c r="G155" s="316"/>
      <c r="H155" s="316"/>
      <c r="I155" s="316"/>
      <c r="J155" s="316"/>
      <c r="K155" s="316"/>
      <c r="L155" s="316"/>
      <c r="M155" s="317"/>
    </row>
    <row r="156" spans="1:13" s="58" customFormat="1" ht="15">
      <c r="A156" s="312"/>
      <c r="B156" s="313"/>
      <c r="C156" s="313"/>
      <c r="D156" s="313"/>
      <c r="E156" s="313"/>
      <c r="F156" s="313"/>
      <c r="G156" s="313"/>
      <c r="H156" s="313"/>
      <c r="I156" s="313"/>
      <c r="J156" s="313"/>
      <c r="K156" s="313"/>
      <c r="L156" s="313"/>
      <c r="M156" s="314"/>
    </row>
    <row r="157" spans="1:13" s="58" customFormat="1" ht="15.75">
      <c r="A157" s="315" t="str">
        <f>A139</f>
        <v>Quarter 6 status report (3/31/2019):</v>
      </c>
      <c r="B157" s="316"/>
      <c r="C157" s="316"/>
      <c r="D157" s="316"/>
      <c r="E157" s="316"/>
      <c r="F157" s="316"/>
      <c r="G157" s="316"/>
      <c r="H157" s="316"/>
      <c r="I157" s="316"/>
      <c r="J157" s="316"/>
      <c r="K157" s="316"/>
      <c r="L157" s="316"/>
      <c r="M157" s="317"/>
    </row>
    <row r="158" spans="1:13" s="58" customFormat="1" ht="15">
      <c r="A158" s="312"/>
      <c r="B158" s="313"/>
      <c r="C158" s="313"/>
      <c r="D158" s="313"/>
      <c r="E158" s="313"/>
      <c r="F158" s="313"/>
      <c r="G158" s="313"/>
      <c r="H158" s="313"/>
      <c r="I158" s="313"/>
      <c r="J158" s="313"/>
      <c r="K158" s="313"/>
      <c r="L158" s="313"/>
      <c r="M158" s="314"/>
    </row>
    <row r="159" spans="1:13" s="58" customFormat="1" ht="15.75">
      <c r="A159" s="315" t="str">
        <f>A141</f>
        <v>Quarter 7 status report (6/30/2019):</v>
      </c>
      <c r="B159" s="316"/>
      <c r="C159" s="316"/>
      <c r="D159" s="316"/>
      <c r="E159" s="316"/>
      <c r="F159" s="316"/>
      <c r="G159" s="316"/>
      <c r="H159" s="316"/>
      <c r="I159" s="316"/>
      <c r="J159" s="316"/>
      <c r="K159" s="316"/>
      <c r="L159" s="316"/>
      <c r="M159" s="317"/>
    </row>
    <row r="160" spans="1:13" s="58" customFormat="1" ht="15">
      <c r="A160" s="312"/>
      <c r="B160" s="313"/>
      <c r="C160" s="313"/>
      <c r="D160" s="313"/>
      <c r="E160" s="313"/>
      <c r="F160" s="313"/>
      <c r="G160" s="313"/>
      <c r="H160" s="313"/>
      <c r="I160" s="313"/>
      <c r="J160" s="313"/>
      <c r="K160" s="313"/>
      <c r="L160" s="313"/>
      <c r="M160" s="314"/>
    </row>
    <row r="161" spans="1:13" s="58" customFormat="1" ht="15.75">
      <c r="A161" s="315" t="str">
        <f>A143</f>
        <v>Quarter 8 status report (9/30/2019):</v>
      </c>
      <c r="B161" s="316"/>
      <c r="C161" s="316"/>
      <c r="D161" s="316"/>
      <c r="E161" s="316"/>
      <c r="F161" s="316"/>
      <c r="G161" s="316"/>
      <c r="H161" s="316"/>
      <c r="I161" s="316"/>
      <c r="J161" s="316"/>
      <c r="K161" s="316"/>
      <c r="L161" s="316"/>
      <c r="M161" s="317"/>
    </row>
    <row r="162" spans="1:13" s="58" customFormat="1" ht="15.75" thickBot="1">
      <c r="A162" s="344"/>
      <c r="B162" s="345"/>
      <c r="C162" s="345"/>
      <c r="D162" s="345"/>
      <c r="E162" s="345"/>
      <c r="F162" s="345"/>
      <c r="G162" s="345"/>
      <c r="H162" s="345"/>
      <c r="I162" s="345"/>
      <c r="J162" s="345"/>
      <c r="K162" s="345"/>
      <c r="L162" s="345"/>
      <c r="M162" s="346"/>
    </row>
    <row r="163" spans="1:13" s="164" customFormat="1" ht="15">
      <c r="A163" s="82"/>
      <c r="B163" s="82"/>
      <c r="C163" s="82"/>
      <c r="D163" s="3"/>
      <c r="E163" s="82"/>
      <c r="F163" s="82"/>
      <c r="G163" s="82"/>
      <c r="H163" s="82"/>
      <c r="I163" s="82"/>
      <c r="J163" s="82"/>
      <c r="K163" s="82"/>
      <c r="L163" s="82"/>
      <c r="M163" s="82"/>
    </row>
    <row r="164" spans="1:13" s="3" customFormat="1" ht="15">
      <c r="A164" s="162"/>
      <c r="B164" s="162"/>
      <c r="C164" s="162"/>
      <c r="E164" s="162"/>
      <c r="F164" s="162"/>
      <c r="G164" s="162"/>
      <c r="H164" s="162"/>
      <c r="I164" s="162"/>
      <c r="J164" s="162"/>
      <c r="K164" s="162"/>
      <c r="L164" s="162"/>
      <c r="M164" s="162"/>
    </row>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sheetData>
  <sheetProtection formatRows="0" insertRows="0"/>
  <mergeCells count="179">
    <mergeCell ref="A1:M1"/>
    <mergeCell ref="A18:M18"/>
    <mergeCell ref="A19:M19"/>
    <mergeCell ref="A20:M20"/>
    <mergeCell ref="A21:M21"/>
    <mergeCell ref="A22:M22"/>
    <mergeCell ref="A23:M23"/>
    <mergeCell ref="B4:E4"/>
    <mergeCell ref="F4:M4"/>
    <mergeCell ref="A24:M24"/>
    <mergeCell ref="A14:A15"/>
    <mergeCell ref="A2:E3"/>
    <mergeCell ref="B14:B15"/>
    <mergeCell ref="C14:C15"/>
    <mergeCell ref="A16:M16"/>
    <mergeCell ref="A17:M17"/>
    <mergeCell ref="A6:A7"/>
    <mergeCell ref="A8:A9"/>
    <mergeCell ref="A10:A11"/>
    <mergeCell ref="A12:A13"/>
    <mergeCell ref="B6:B7"/>
    <mergeCell ref="B8:B9"/>
    <mergeCell ref="B10:B11"/>
    <mergeCell ref="B12:B13"/>
    <mergeCell ref="C6:C7"/>
    <mergeCell ref="C8:C9"/>
    <mergeCell ref="C10:C11"/>
    <mergeCell ref="C12:C13"/>
    <mergeCell ref="F2:M3"/>
    <mergeCell ref="D6:D7"/>
    <mergeCell ref="D8:D9"/>
    <mergeCell ref="D10:D11"/>
    <mergeCell ref="D12:D13"/>
    <mergeCell ref="A39:M39"/>
    <mergeCell ref="A40:M40"/>
    <mergeCell ref="A41:M41"/>
    <mergeCell ref="A42:M42"/>
    <mergeCell ref="A43:M43"/>
    <mergeCell ref="A44:M44"/>
    <mergeCell ref="A45:M45"/>
    <mergeCell ref="A46:M46"/>
    <mergeCell ref="D14:D15"/>
    <mergeCell ref="A34:L34"/>
    <mergeCell ref="A35:M35"/>
    <mergeCell ref="A36:M36"/>
    <mergeCell ref="A37:K38"/>
    <mergeCell ref="L37:M37"/>
    <mergeCell ref="L38:M38"/>
    <mergeCell ref="A25:M25"/>
    <mergeCell ref="A26:M26"/>
    <mergeCell ref="A27:M27"/>
    <mergeCell ref="A28:M28"/>
    <mergeCell ref="A29:M29"/>
    <mergeCell ref="A30:M30"/>
    <mergeCell ref="A31:M31"/>
    <mergeCell ref="A32:M32"/>
    <mergeCell ref="A33:M33"/>
    <mergeCell ref="A47:M47"/>
    <mergeCell ref="A48:M48"/>
    <mergeCell ref="A49:M49"/>
    <mergeCell ref="A50:M50"/>
    <mergeCell ref="A51:M51"/>
    <mergeCell ref="A52:M52"/>
    <mergeCell ref="A53:M53"/>
    <mergeCell ref="A54:M54"/>
    <mergeCell ref="A55:K56"/>
    <mergeCell ref="L55:M55"/>
    <mergeCell ref="L56:M56"/>
    <mergeCell ref="A57:M57"/>
    <mergeCell ref="A58:M58"/>
    <mergeCell ref="A59:M59"/>
    <mergeCell ref="A60:M60"/>
    <mergeCell ref="A61:M61"/>
    <mergeCell ref="A62:M62"/>
    <mergeCell ref="A63:M63"/>
    <mergeCell ref="A64:M64"/>
    <mergeCell ref="A65:M65"/>
    <mergeCell ref="A66:M66"/>
    <mergeCell ref="A67:M67"/>
    <mergeCell ref="A68:M68"/>
    <mergeCell ref="A69:M69"/>
    <mergeCell ref="A70:M70"/>
    <mergeCell ref="A71:M71"/>
    <mergeCell ref="A72:M72"/>
    <mergeCell ref="A73:K74"/>
    <mergeCell ref="L73:M73"/>
    <mergeCell ref="L74:M74"/>
    <mergeCell ref="A75:M75"/>
    <mergeCell ref="A76:M76"/>
    <mergeCell ref="A77:M77"/>
    <mergeCell ref="A78:M78"/>
    <mergeCell ref="A79:M79"/>
    <mergeCell ref="A80:M80"/>
    <mergeCell ref="A81:M81"/>
    <mergeCell ref="A82:M82"/>
    <mergeCell ref="A83:M83"/>
    <mergeCell ref="A84:M84"/>
    <mergeCell ref="A85:M85"/>
    <mergeCell ref="A86:M86"/>
    <mergeCell ref="A87:M87"/>
    <mergeCell ref="A88:M88"/>
    <mergeCell ref="A89:M89"/>
    <mergeCell ref="A90:M90"/>
    <mergeCell ref="A91:K92"/>
    <mergeCell ref="L91:M91"/>
    <mergeCell ref="L92:M92"/>
    <mergeCell ref="A93:M93"/>
    <mergeCell ref="A94:M94"/>
    <mergeCell ref="A95:M95"/>
    <mergeCell ref="A96:M96"/>
    <mergeCell ref="A97:M97"/>
    <mergeCell ref="A98:M98"/>
    <mergeCell ref="A99:M99"/>
    <mergeCell ref="A100:M100"/>
    <mergeCell ref="A101:M101"/>
    <mergeCell ref="A102:M102"/>
    <mergeCell ref="A103:M103"/>
    <mergeCell ref="A104:M104"/>
    <mergeCell ref="A105:M105"/>
    <mergeCell ref="A106:M106"/>
    <mergeCell ref="A107:M107"/>
    <mergeCell ref="A108:M108"/>
    <mergeCell ref="A109:K110"/>
    <mergeCell ref="L109:M109"/>
    <mergeCell ref="L110:M110"/>
    <mergeCell ref="A111:M111"/>
    <mergeCell ref="A112:M112"/>
    <mergeCell ref="A113:M113"/>
    <mergeCell ref="A114:M114"/>
    <mergeCell ref="A115:M115"/>
    <mergeCell ref="A116:M116"/>
    <mergeCell ref="A117:M117"/>
    <mergeCell ref="A118:M118"/>
    <mergeCell ref="A119:M119"/>
    <mergeCell ref="A120:M120"/>
    <mergeCell ref="A121:M121"/>
    <mergeCell ref="A122:M122"/>
    <mergeCell ref="A123:M123"/>
    <mergeCell ref="A124:M124"/>
    <mergeCell ref="A125:M125"/>
    <mergeCell ref="A126:M126"/>
    <mergeCell ref="A127:K128"/>
    <mergeCell ref="L127:M127"/>
    <mergeCell ref="L128:M128"/>
    <mergeCell ref="A145:K146"/>
    <mergeCell ref="L145:M145"/>
    <mergeCell ref="L146:M146"/>
    <mergeCell ref="A129:M129"/>
    <mergeCell ref="A130:M130"/>
    <mergeCell ref="A131:M131"/>
    <mergeCell ref="A132:M132"/>
    <mergeCell ref="A133:M133"/>
    <mergeCell ref="A134:M134"/>
    <mergeCell ref="A135:M135"/>
    <mergeCell ref="A136:M136"/>
    <mergeCell ref="A137:M137"/>
    <mergeCell ref="A138:M138"/>
    <mergeCell ref="A139:M139"/>
    <mergeCell ref="A140:M140"/>
    <mergeCell ref="A141:M141"/>
    <mergeCell ref="A142:M142"/>
    <mergeCell ref="A143:M143"/>
    <mergeCell ref="A144:M144"/>
    <mergeCell ref="A162:M162"/>
    <mergeCell ref="A153:M153"/>
    <mergeCell ref="A154:M154"/>
    <mergeCell ref="A155:M155"/>
    <mergeCell ref="A156:M156"/>
    <mergeCell ref="A157:M157"/>
    <mergeCell ref="A158:M158"/>
    <mergeCell ref="A147:M147"/>
    <mergeCell ref="A148:M148"/>
    <mergeCell ref="A149:M149"/>
    <mergeCell ref="A150:M150"/>
    <mergeCell ref="A151:M151"/>
    <mergeCell ref="A152:M152"/>
    <mergeCell ref="A159:M159"/>
    <mergeCell ref="A160:M160"/>
    <mergeCell ref="A161:M161"/>
  </mergeCells>
  <conditionalFormatting sqref="C6:D7 C10:D11">
    <cfRule type="cellIs" priority="16" dxfId="2" operator="lessThan">
      <formula>1</formula>
    </cfRule>
  </conditionalFormatting>
  <conditionalFormatting sqref="C8:D9">
    <cfRule type="cellIs" priority="4" dxfId="3" operator="greaterThanOrEqual">
      <formula>2</formula>
    </cfRule>
    <cfRule type="cellIs" priority="12" dxfId="2" operator="lessThan">
      <formula>2</formula>
    </cfRule>
  </conditionalFormatting>
  <conditionalFormatting sqref="C14:D15">
    <cfRule type="cellIs" priority="5" dxfId="3" operator="greaterThanOrEqual">
      <formula>7</formula>
    </cfRule>
    <cfRule type="cellIs" priority="10" dxfId="2" operator="lessThan">
      <formula>7</formula>
    </cfRule>
  </conditionalFormatting>
  <conditionalFormatting sqref="C6:D11 C14:D15">
    <cfRule type="containsBlanks" priority="8" dxfId="3">
      <formula>LEN(TRIM(C6))=0</formula>
    </cfRule>
  </conditionalFormatting>
  <conditionalFormatting sqref="C6:D7 C10:D11">
    <cfRule type="cellIs" priority="7" dxfId="3" operator="greaterThanOrEqual">
      <formula>1</formula>
    </cfRule>
  </conditionalFormatting>
  <conditionalFormatting sqref="C12:D13">
    <cfRule type="cellIs" priority="2" dxfId="3" operator="greaterThanOrEqual">
      <formula>1</formula>
    </cfRule>
    <cfRule type="containsBlanks" priority="3" dxfId="3">
      <formula>LEN(TRIM(C12))=0</formula>
    </cfRule>
  </conditionalFormatting>
  <conditionalFormatting sqref="M34">
    <cfRule type="notContainsBlanks" priority="1" dxfId="0">
      <formula>LEN(TRIM(M34))&gt;0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56" r:id="rId1"/>
  <rowBreaks count="2" manualBreakCount="2">
    <brk id="72" max="255" man="1"/>
    <brk id="144" max="255" man="1"/>
  </rowBreaks>
  <ignoredErrors>
    <ignoredError sqref="F2 F5:M5 C5:D5"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50">
      <selection activeCell="W74" sqref="W74"/>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2.140625" style="4" customWidth="1"/>
    <col min="7" max="9" width="10.7109375" style="4" customWidth="1"/>
    <col min="10" max="10" width="12.140625" style="4" customWidth="1"/>
    <col min="11" max="13" width="10.7109375" style="4" customWidth="1"/>
    <col min="14" max="16384" width="8.8515625" style="4" customWidth="1"/>
  </cols>
  <sheetData>
    <row r="1" spans="1:13" s="27" customFormat="1" ht="21.75" thickBot="1">
      <c r="A1" s="286" t="s">
        <v>119</v>
      </c>
      <c r="B1" s="287"/>
      <c r="C1" s="287"/>
      <c r="D1" s="287"/>
      <c r="E1" s="287"/>
      <c r="F1" s="287"/>
      <c r="G1" s="287"/>
      <c r="H1" s="287"/>
      <c r="I1" s="287"/>
      <c r="J1" s="287"/>
      <c r="K1" s="287"/>
      <c r="L1" s="287"/>
      <c r="M1" s="288"/>
    </row>
    <row r="2" spans="1:13"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row>
    <row r="3" spans="1:13" ht="12.75" customHeight="1" thickBot="1">
      <c r="A3" s="292"/>
      <c r="B3" s="293"/>
      <c r="C3" s="293"/>
      <c r="D3" s="293"/>
      <c r="E3" s="294"/>
      <c r="F3" s="295"/>
      <c r="G3" s="295"/>
      <c r="H3" s="295"/>
      <c r="I3" s="295"/>
      <c r="J3" s="295"/>
      <c r="K3" s="295"/>
      <c r="L3" s="295"/>
      <c r="M3" s="29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6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6.5" thickBot="1" thickTop="1">
      <c r="A6" s="301" t="s">
        <v>120</v>
      </c>
      <c r="B6" s="303" t="str">
        <f>'Biennial SQSP Overview'!C23</f>
        <v>&lt; 10%</v>
      </c>
      <c r="C6" s="386">
        <f>'Biennial SQSP Overview'!G23</f>
        <v>0.21171</v>
      </c>
      <c r="D6" s="386">
        <f>'Alternate Year Overview'!G23</f>
        <v>0</v>
      </c>
      <c r="E6" s="66" t="s">
        <v>2</v>
      </c>
      <c r="F6" s="205">
        <v>0.17</v>
      </c>
      <c r="G6" s="206">
        <v>0.15</v>
      </c>
      <c r="H6" s="206">
        <v>0.13</v>
      </c>
      <c r="I6" s="206">
        <v>0.11</v>
      </c>
      <c r="J6" s="206">
        <v>0.1</v>
      </c>
      <c r="K6" s="206">
        <v>0.09</v>
      </c>
      <c r="L6" s="206">
        <v>0.08</v>
      </c>
      <c r="M6" s="206">
        <v>0.07</v>
      </c>
    </row>
    <row r="7" spans="1:13" ht="15.75" thickBot="1">
      <c r="A7" s="301"/>
      <c r="B7" s="303"/>
      <c r="C7" s="386"/>
      <c r="D7" s="386"/>
      <c r="E7" s="72" t="s">
        <v>3</v>
      </c>
      <c r="F7" s="41"/>
      <c r="G7" s="41"/>
      <c r="H7" s="41"/>
      <c r="I7" s="41"/>
      <c r="J7" s="41"/>
      <c r="K7" s="41"/>
      <c r="L7" s="41"/>
      <c r="M7" s="41"/>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 r="A15" s="321" t="s">
        <v>364</v>
      </c>
      <c r="B15" s="322"/>
      <c r="C15" s="322"/>
      <c r="D15" s="322"/>
      <c r="E15" s="322"/>
      <c r="F15" s="322"/>
      <c r="G15" s="322"/>
      <c r="H15" s="322"/>
      <c r="I15" s="322"/>
      <c r="J15" s="322"/>
      <c r="K15" s="322"/>
      <c r="L15" s="322"/>
      <c r="M15" s="323"/>
    </row>
    <row r="16" spans="1:13" s="31" customFormat="1" ht="15">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68.25" customHeight="1">
      <c r="A18" s="321" t="s">
        <v>442</v>
      </c>
      <c r="B18" s="322"/>
      <c r="C18" s="322"/>
      <c r="D18" s="322"/>
      <c r="E18" s="322"/>
      <c r="F18" s="322"/>
      <c r="G18" s="322"/>
      <c r="H18" s="322"/>
      <c r="I18" s="322"/>
      <c r="J18" s="322"/>
      <c r="K18" s="322"/>
      <c r="L18" s="322"/>
      <c r="M18" s="323"/>
    </row>
    <row r="19" spans="1:13" s="31" customFormat="1" ht="0.75" customHeight="1" hidden="1">
      <c r="A19" s="341" t="s">
        <v>245</v>
      </c>
      <c r="B19" s="342"/>
      <c r="C19" s="342"/>
      <c r="D19" s="342"/>
      <c r="E19" s="342"/>
      <c r="F19" s="342"/>
      <c r="G19" s="342"/>
      <c r="H19" s="342"/>
      <c r="I19" s="342"/>
      <c r="J19" s="342"/>
      <c r="K19" s="342"/>
      <c r="L19" s="342"/>
      <c r="M19" s="343"/>
    </row>
    <row r="20" spans="1:13" s="31" customFormat="1" ht="30" customHeight="1">
      <c r="A20" s="318" t="s">
        <v>75</v>
      </c>
      <c r="B20" s="319"/>
      <c r="C20" s="319"/>
      <c r="D20" s="319"/>
      <c r="E20" s="319"/>
      <c r="F20" s="319"/>
      <c r="G20" s="319"/>
      <c r="H20" s="319"/>
      <c r="I20" s="319"/>
      <c r="J20" s="319"/>
      <c r="K20" s="319"/>
      <c r="L20" s="319"/>
      <c r="M20" s="320"/>
    </row>
    <row r="21" spans="1:13" s="31" customFormat="1" ht="36" customHeight="1">
      <c r="A21" s="321" t="s">
        <v>443</v>
      </c>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64.5" customHeight="1">
      <c r="A24" s="321" t="s">
        <v>444</v>
      </c>
      <c r="B24" s="322"/>
      <c r="C24" s="322"/>
      <c r="D24" s="322"/>
      <c r="E24" s="322"/>
      <c r="F24" s="322"/>
      <c r="G24" s="322"/>
      <c r="H24" s="322"/>
      <c r="I24" s="322"/>
      <c r="J24" s="322"/>
      <c r="K24" s="322"/>
      <c r="L24" s="322"/>
      <c r="M24" s="323"/>
    </row>
    <row r="25" spans="1:13" s="31" customFormat="1" ht="1.5" customHeight="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87"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62" t="s">
        <v>371</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t="s">
        <v>243</v>
      </c>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62" t="s">
        <v>445</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t="s">
        <v>243</v>
      </c>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62" t="s">
        <v>446</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t="s">
        <v>243</v>
      </c>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62" t="s">
        <v>372</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password="C0F8" sheet="1" objects="1" scenarios="1"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D7">
    <cfRule type="cellIs" priority="2" dxfId="3" operator="equal">
      <formula>0</formula>
    </cfRule>
    <cfRule type="cellIs" priority="3" dxfId="3" operator="lessThan">
      <formula>0.1</formula>
    </cfRule>
    <cfRule type="cellIs" priority="4" dxfId="2" operator="greaterThanOrEqual">
      <formula>0.1</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4" max="255" man="1"/>
    <brk id="136" max="255" man="1"/>
  </rowBreaks>
  <ignoredErrors>
    <ignoredError sqref="B7:C7 F2 F5:M5 C5:D5 C6"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N194"/>
  <sheetViews>
    <sheetView zoomScalePageLayoutView="0" workbookViewId="0" topLeftCell="A55">
      <selection activeCell="L86" sqref="L86:M86"/>
    </sheetView>
  </sheetViews>
  <sheetFormatPr defaultColWidth="8.8515625" defaultRowHeight="12.75"/>
  <cols>
    <col min="1" max="1" width="53.421875" style="4" customWidth="1"/>
    <col min="2" max="2" width="13.140625" style="4" customWidth="1"/>
    <col min="3" max="3" width="18.7109375" style="4" customWidth="1"/>
    <col min="4" max="4" width="18.7109375" style="58" hidden="1" customWidth="1"/>
    <col min="5" max="5" width="11.28125" style="4" customWidth="1"/>
    <col min="6" max="6" width="11.8515625" style="4" customWidth="1"/>
    <col min="7" max="9" width="10.7109375" style="4" customWidth="1"/>
    <col min="10" max="10" width="12.00390625" style="4" customWidth="1"/>
    <col min="11" max="13" width="10.7109375" style="4" customWidth="1"/>
    <col min="14" max="16384" width="8.8515625" style="4" customWidth="1"/>
  </cols>
  <sheetData>
    <row r="1" spans="1:13" s="27" customFormat="1" ht="21.75" thickBot="1">
      <c r="A1" s="286" t="s">
        <v>46</v>
      </c>
      <c r="B1" s="287"/>
      <c r="C1" s="287"/>
      <c r="D1" s="287"/>
      <c r="E1" s="287"/>
      <c r="F1" s="287"/>
      <c r="G1" s="287"/>
      <c r="H1" s="287"/>
      <c r="I1" s="287"/>
      <c r="J1" s="287"/>
      <c r="K1" s="287"/>
      <c r="L1" s="287"/>
      <c r="M1" s="288"/>
    </row>
    <row r="2" spans="1:14"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2.7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64" t="s">
        <v>29</v>
      </c>
      <c r="B5" s="43"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 customHeight="1" hidden="1" thickBot="1">
      <c r="A6" s="388" t="s">
        <v>77</v>
      </c>
      <c r="B6" s="391" t="s">
        <v>76</v>
      </c>
      <c r="C6" s="74" t="s">
        <v>176</v>
      </c>
      <c r="D6" s="74" t="s">
        <v>176</v>
      </c>
      <c r="E6" s="75" t="s">
        <v>2</v>
      </c>
      <c r="F6" s="44"/>
      <c r="G6" s="44"/>
      <c r="H6" s="44"/>
      <c r="I6" s="44"/>
      <c r="J6" s="44"/>
      <c r="K6" s="44"/>
      <c r="L6" s="44"/>
      <c r="M6" s="44"/>
      <c r="N6" s="3"/>
    </row>
    <row r="7" spans="1:14" ht="15.75" hidden="1" thickBot="1">
      <c r="A7" s="389"/>
      <c r="B7" s="392"/>
      <c r="C7" s="103"/>
      <c r="D7" s="103"/>
      <c r="E7" s="67" t="s">
        <v>3</v>
      </c>
      <c r="F7" s="28"/>
      <c r="G7" s="28"/>
      <c r="H7" s="28"/>
      <c r="I7" s="28"/>
      <c r="J7" s="28"/>
      <c r="K7" s="28"/>
      <c r="L7" s="28"/>
      <c r="M7" s="28"/>
      <c r="N7" s="3"/>
    </row>
    <row r="8" spans="1:14" ht="15" customHeight="1" hidden="1" thickBot="1">
      <c r="A8" s="389"/>
      <c r="B8" s="392"/>
      <c r="C8" s="74" t="s">
        <v>177</v>
      </c>
      <c r="D8" s="74" t="s">
        <v>177</v>
      </c>
      <c r="E8" s="75" t="s">
        <v>2</v>
      </c>
      <c r="F8" s="44"/>
      <c r="G8" s="44"/>
      <c r="H8" s="44"/>
      <c r="I8" s="44"/>
      <c r="J8" s="44"/>
      <c r="K8" s="44"/>
      <c r="L8" s="44"/>
      <c r="M8" s="44"/>
      <c r="N8" s="3"/>
    </row>
    <row r="9" spans="1:14" ht="15.75" hidden="1" thickBot="1">
      <c r="A9" s="389"/>
      <c r="B9" s="392"/>
      <c r="C9" s="103"/>
      <c r="D9" s="103"/>
      <c r="E9" s="67" t="s">
        <v>3</v>
      </c>
      <c r="F9" s="28"/>
      <c r="G9" s="28"/>
      <c r="H9" s="28"/>
      <c r="I9" s="28"/>
      <c r="J9" s="28"/>
      <c r="K9" s="28"/>
      <c r="L9" s="28"/>
      <c r="M9" s="28"/>
      <c r="N9" s="3"/>
    </row>
    <row r="10" spans="1:14" ht="15" customHeight="1" thickBot="1" thickTop="1">
      <c r="A10" s="389"/>
      <c r="B10" s="392"/>
      <c r="C10" s="74" t="s">
        <v>178</v>
      </c>
      <c r="D10" s="74" t="s">
        <v>178</v>
      </c>
      <c r="E10" s="75" t="s">
        <v>2</v>
      </c>
      <c r="F10" s="213" t="s">
        <v>127</v>
      </c>
      <c r="G10" s="214" t="s">
        <v>127</v>
      </c>
      <c r="H10" s="214" t="s">
        <v>127</v>
      </c>
      <c r="I10" s="214" t="s">
        <v>127</v>
      </c>
      <c r="J10" s="214" t="s">
        <v>127</v>
      </c>
      <c r="K10" s="214" t="s">
        <v>127</v>
      </c>
      <c r="L10" s="214" t="s">
        <v>127</v>
      </c>
      <c r="M10" s="214" t="s">
        <v>127</v>
      </c>
      <c r="N10" s="3"/>
    </row>
    <row r="11" spans="1:14" ht="15.75" thickBot="1">
      <c r="A11" s="389"/>
      <c r="B11" s="392"/>
      <c r="C11" s="103" t="s">
        <v>201</v>
      </c>
      <c r="D11" s="103"/>
      <c r="E11" s="67" t="s">
        <v>3</v>
      </c>
      <c r="F11" s="207"/>
      <c r="G11" s="208"/>
      <c r="H11" s="208"/>
      <c r="I11" s="208"/>
      <c r="J11" s="208"/>
      <c r="K11" s="208"/>
      <c r="L11" s="208"/>
      <c r="M11" s="208"/>
      <c r="N11" s="3"/>
    </row>
    <row r="12" spans="1:14" ht="15" customHeight="1" hidden="1" thickBot="1">
      <c r="A12" s="389"/>
      <c r="B12" s="392"/>
      <c r="C12" s="74" t="s">
        <v>179</v>
      </c>
      <c r="D12" s="74" t="s">
        <v>179</v>
      </c>
      <c r="E12" s="75" t="s">
        <v>2</v>
      </c>
      <c r="F12" s="209"/>
      <c r="G12" s="210"/>
      <c r="H12" s="210"/>
      <c r="I12" s="210"/>
      <c r="J12" s="210"/>
      <c r="K12" s="210"/>
      <c r="L12" s="210"/>
      <c r="M12" s="210"/>
      <c r="N12" s="3"/>
    </row>
    <row r="13" spans="1:14" ht="15.75" customHeight="1" hidden="1" thickBot="1">
      <c r="A13" s="389"/>
      <c r="B13" s="392"/>
      <c r="C13" s="103"/>
      <c r="D13" s="103"/>
      <c r="E13" s="67" t="s">
        <v>3</v>
      </c>
      <c r="F13" s="207"/>
      <c r="G13" s="208"/>
      <c r="H13" s="208"/>
      <c r="I13" s="208"/>
      <c r="J13" s="208"/>
      <c r="K13" s="208"/>
      <c r="L13" s="208"/>
      <c r="M13" s="208"/>
      <c r="N13" s="3"/>
    </row>
    <row r="14" spans="1:14" ht="15" customHeight="1" hidden="1" thickBot="1">
      <c r="A14" s="389"/>
      <c r="B14" s="392"/>
      <c r="C14" s="74" t="s">
        <v>180</v>
      </c>
      <c r="D14" s="74" t="s">
        <v>180</v>
      </c>
      <c r="E14" s="75" t="s">
        <v>2</v>
      </c>
      <c r="F14" s="209"/>
      <c r="G14" s="210"/>
      <c r="H14" s="210"/>
      <c r="I14" s="210"/>
      <c r="J14" s="210"/>
      <c r="K14" s="210"/>
      <c r="L14" s="210"/>
      <c r="M14" s="210"/>
      <c r="N14" s="3"/>
    </row>
    <row r="15" spans="1:14" ht="15.75" customHeight="1" hidden="1" thickBot="1">
      <c r="A15" s="389"/>
      <c r="B15" s="392"/>
      <c r="C15" s="103"/>
      <c r="D15" s="103"/>
      <c r="E15" s="67" t="s">
        <v>3</v>
      </c>
      <c r="F15" s="207"/>
      <c r="G15" s="208"/>
      <c r="H15" s="208"/>
      <c r="I15" s="208"/>
      <c r="J15" s="208"/>
      <c r="K15" s="208"/>
      <c r="L15" s="208"/>
      <c r="M15" s="208"/>
      <c r="N15" s="3"/>
    </row>
    <row r="16" spans="1:14" ht="15" customHeight="1" thickBot="1">
      <c r="A16" s="389"/>
      <c r="B16" s="392"/>
      <c r="C16" s="74" t="s">
        <v>181</v>
      </c>
      <c r="D16" s="74" t="s">
        <v>181</v>
      </c>
      <c r="E16" s="75" t="s">
        <v>2</v>
      </c>
      <c r="F16" s="216" t="s">
        <v>127</v>
      </c>
      <c r="G16" s="217" t="s">
        <v>127</v>
      </c>
      <c r="H16" s="217" t="s">
        <v>127</v>
      </c>
      <c r="I16" s="217" t="s">
        <v>127</v>
      </c>
      <c r="J16" s="217" t="s">
        <v>127</v>
      </c>
      <c r="K16" s="217" t="s">
        <v>127</v>
      </c>
      <c r="L16" s="217" t="s">
        <v>127</v>
      </c>
      <c r="M16" s="217" t="s">
        <v>127</v>
      </c>
      <c r="N16" s="3"/>
    </row>
    <row r="17" spans="1:14" ht="15.75" thickBot="1">
      <c r="A17" s="389"/>
      <c r="B17" s="392"/>
      <c r="C17" s="103" t="s">
        <v>201</v>
      </c>
      <c r="D17" s="103"/>
      <c r="E17" s="67" t="s">
        <v>3</v>
      </c>
      <c r="F17" s="207"/>
      <c r="G17" s="208"/>
      <c r="H17" s="208"/>
      <c r="I17" s="208"/>
      <c r="J17" s="208"/>
      <c r="K17" s="208"/>
      <c r="L17" s="208"/>
      <c r="M17" s="208"/>
      <c r="N17" s="3"/>
    </row>
    <row r="18" spans="1:14" ht="15" customHeight="1" hidden="1" thickBot="1">
      <c r="A18" s="389"/>
      <c r="B18" s="392"/>
      <c r="C18" s="74" t="s">
        <v>182</v>
      </c>
      <c r="D18" s="74" t="s">
        <v>182</v>
      </c>
      <c r="E18" s="75" t="s">
        <v>2</v>
      </c>
      <c r="F18" s="209"/>
      <c r="G18" s="210"/>
      <c r="H18" s="210"/>
      <c r="I18" s="210"/>
      <c r="J18" s="210"/>
      <c r="K18" s="210"/>
      <c r="L18" s="210"/>
      <c r="M18" s="210"/>
      <c r="N18" s="3"/>
    </row>
    <row r="19" spans="1:14" ht="15.75" customHeight="1" hidden="1" thickBot="1">
      <c r="A19" s="389"/>
      <c r="B19" s="392"/>
      <c r="C19" s="103"/>
      <c r="D19" s="103"/>
      <c r="E19" s="67" t="s">
        <v>3</v>
      </c>
      <c r="F19" s="207"/>
      <c r="G19" s="208"/>
      <c r="H19" s="208"/>
      <c r="I19" s="208"/>
      <c r="J19" s="208"/>
      <c r="K19" s="208"/>
      <c r="L19" s="208"/>
      <c r="M19" s="208"/>
      <c r="N19" s="3"/>
    </row>
    <row r="20" spans="1:14" ht="15" customHeight="1" hidden="1" thickBot="1">
      <c r="A20" s="389"/>
      <c r="B20" s="392"/>
      <c r="C20" s="74" t="s">
        <v>183</v>
      </c>
      <c r="D20" s="74" t="s">
        <v>183</v>
      </c>
      <c r="E20" s="75" t="s">
        <v>2</v>
      </c>
      <c r="F20" s="209"/>
      <c r="G20" s="210"/>
      <c r="H20" s="210"/>
      <c r="I20" s="210"/>
      <c r="J20" s="210"/>
      <c r="K20" s="210"/>
      <c r="L20" s="210"/>
      <c r="M20" s="210"/>
      <c r="N20" s="3"/>
    </row>
    <row r="21" spans="1:14" ht="15.75" customHeight="1" hidden="1" thickBot="1">
      <c r="A21" s="389"/>
      <c r="B21" s="392"/>
      <c r="C21" s="103"/>
      <c r="D21" s="103"/>
      <c r="E21" s="67" t="s">
        <v>3</v>
      </c>
      <c r="F21" s="207"/>
      <c r="G21" s="208"/>
      <c r="H21" s="208"/>
      <c r="I21" s="208"/>
      <c r="J21" s="208"/>
      <c r="K21" s="208"/>
      <c r="L21" s="208"/>
      <c r="M21" s="208"/>
      <c r="N21" s="3"/>
    </row>
    <row r="22" spans="1:14" ht="15" customHeight="1" thickBot="1">
      <c r="A22" s="389"/>
      <c r="B22" s="392"/>
      <c r="C22" s="74" t="s">
        <v>184</v>
      </c>
      <c r="D22" s="74" t="s">
        <v>184</v>
      </c>
      <c r="E22" s="75" t="s">
        <v>2</v>
      </c>
      <c r="F22" s="216" t="s">
        <v>127</v>
      </c>
      <c r="G22" s="217" t="s">
        <v>127</v>
      </c>
      <c r="H22" s="217" t="s">
        <v>127</v>
      </c>
      <c r="I22" s="217" t="s">
        <v>127</v>
      </c>
      <c r="J22" s="217" t="s">
        <v>127</v>
      </c>
      <c r="K22" s="217" t="s">
        <v>127</v>
      </c>
      <c r="L22" s="217" t="s">
        <v>127</v>
      </c>
      <c r="M22" s="217" t="s">
        <v>127</v>
      </c>
      <c r="N22" s="3"/>
    </row>
    <row r="23" spans="1:14" ht="15.75" thickBot="1">
      <c r="A23" s="389"/>
      <c r="B23" s="392"/>
      <c r="C23" s="103" t="s">
        <v>201</v>
      </c>
      <c r="D23" s="103"/>
      <c r="E23" s="67" t="s">
        <v>3</v>
      </c>
      <c r="F23" s="207"/>
      <c r="G23" s="208"/>
      <c r="H23" s="208"/>
      <c r="I23" s="208"/>
      <c r="J23" s="208"/>
      <c r="K23" s="208"/>
      <c r="L23" s="208"/>
      <c r="M23" s="208"/>
      <c r="N23" s="3"/>
    </row>
    <row r="24" spans="1:14" ht="15" customHeight="1" thickBot="1">
      <c r="A24" s="389"/>
      <c r="B24" s="392"/>
      <c r="C24" s="74" t="s">
        <v>185</v>
      </c>
      <c r="D24" s="74" t="s">
        <v>185</v>
      </c>
      <c r="E24" s="75" t="s">
        <v>2</v>
      </c>
      <c r="F24" s="216" t="s">
        <v>127</v>
      </c>
      <c r="G24" s="217" t="s">
        <v>127</v>
      </c>
      <c r="H24" s="217" t="s">
        <v>127</v>
      </c>
      <c r="I24" s="217" t="s">
        <v>127</v>
      </c>
      <c r="J24" s="217" t="s">
        <v>127</v>
      </c>
      <c r="K24" s="217" t="s">
        <v>127</v>
      </c>
      <c r="L24" s="217" t="s">
        <v>127</v>
      </c>
      <c r="M24" s="217" t="s">
        <v>127</v>
      </c>
      <c r="N24" s="3"/>
    </row>
    <row r="25" spans="1:14" ht="15.75" thickBot="1">
      <c r="A25" s="389"/>
      <c r="B25" s="392"/>
      <c r="C25" s="103" t="s">
        <v>201</v>
      </c>
      <c r="D25" s="103"/>
      <c r="E25" s="67" t="s">
        <v>3</v>
      </c>
      <c r="F25" s="207"/>
      <c r="G25" s="208"/>
      <c r="H25" s="208"/>
      <c r="I25" s="208"/>
      <c r="J25" s="208"/>
      <c r="K25" s="208"/>
      <c r="L25" s="208"/>
      <c r="M25" s="208"/>
      <c r="N25" s="3"/>
    </row>
    <row r="26" spans="1:14" ht="15" customHeight="1" thickBot="1">
      <c r="A26" s="389"/>
      <c r="B26" s="392"/>
      <c r="C26" s="74" t="s">
        <v>186</v>
      </c>
      <c r="D26" s="74" t="s">
        <v>186</v>
      </c>
      <c r="E26" s="75" t="s">
        <v>2</v>
      </c>
      <c r="F26" s="216" t="s">
        <v>127</v>
      </c>
      <c r="G26" s="217" t="s">
        <v>127</v>
      </c>
      <c r="H26" s="217" t="s">
        <v>127</v>
      </c>
      <c r="I26" s="217" t="s">
        <v>127</v>
      </c>
      <c r="J26" s="217" t="s">
        <v>127</v>
      </c>
      <c r="K26" s="217" t="s">
        <v>127</v>
      </c>
      <c r="L26" s="217" t="s">
        <v>127</v>
      </c>
      <c r="M26" s="217" t="s">
        <v>127</v>
      </c>
      <c r="N26" s="3"/>
    </row>
    <row r="27" spans="1:14" ht="15.75" thickBot="1">
      <c r="A27" s="389"/>
      <c r="B27" s="392"/>
      <c r="C27" s="103" t="s">
        <v>201</v>
      </c>
      <c r="D27" s="103"/>
      <c r="E27" s="67" t="s">
        <v>3</v>
      </c>
      <c r="F27" s="207"/>
      <c r="G27" s="208"/>
      <c r="H27" s="208"/>
      <c r="I27" s="208"/>
      <c r="J27" s="208"/>
      <c r="K27" s="208"/>
      <c r="L27" s="208"/>
      <c r="M27" s="208"/>
      <c r="N27" s="3"/>
    </row>
    <row r="28" spans="1:14" ht="15" customHeight="1" hidden="1" thickBot="1">
      <c r="A28" s="389"/>
      <c r="B28" s="392"/>
      <c r="C28" s="74" t="s">
        <v>187</v>
      </c>
      <c r="D28" s="74" t="s">
        <v>187</v>
      </c>
      <c r="E28" s="75" t="s">
        <v>2</v>
      </c>
      <c r="F28" s="209"/>
      <c r="G28" s="210"/>
      <c r="H28" s="210"/>
      <c r="I28" s="210"/>
      <c r="J28" s="210"/>
      <c r="K28" s="210"/>
      <c r="L28" s="210"/>
      <c r="M28" s="210"/>
      <c r="N28" s="3"/>
    </row>
    <row r="29" spans="1:14" ht="15.75" customHeight="1" hidden="1" thickBot="1">
      <c r="A29" s="389"/>
      <c r="B29" s="392"/>
      <c r="C29" s="103"/>
      <c r="D29" s="103"/>
      <c r="E29" s="67" t="s">
        <v>3</v>
      </c>
      <c r="F29" s="207"/>
      <c r="G29" s="208"/>
      <c r="H29" s="208"/>
      <c r="I29" s="208"/>
      <c r="J29" s="208"/>
      <c r="K29" s="208"/>
      <c r="L29" s="208"/>
      <c r="M29" s="208"/>
      <c r="N29" s="3"/>
    </row>
    <row r="30" spans="1:14" ht="15" customHeight="1" hidden="1" thickBot="1">
      <c r="A30" s="389"/>
      <c r="B30" s="392"/>
      <c r="C30" s="74" t="s">
        <v>188</v>
      </c>
      <c r="D30" s="74" t="s">
        <v>188</v>
      </c>
      <c r="E30" s="75" t="s">
        <v>2</v>
      </c>
      <c r="F30" s="209"/>
      <c r="G30" s="210"/>
      <c r="H30" s="210"/>
      <c r="I30" s="210"/>
      <c r="J30" s="210"/>
      <c r="K30" s="210"/>
      <c r="L30" s="210"/>
      <c r="M30" s="210"/>
      <c r="N30" s="3"/>
    </row>
    <row r="31" spans="1:14" ht="15.75" customHeight="1" hidden="1" thickBot="1">
      <c r="A31" s="389"/>
      <c r="B31" s="392"/>
      <c r="C31" s="103"/>
      <c r="D31" s="103"/>
      <c r="E31" s="67" t="s">
        <v>3</v>
      </c>
      <c r="F31" s="207"/>
      <c r="G31" s="208"/>
      <c r="H31" s="208"/>
      <c r="I31" s="208"/>
      <c r="J31" s="208"/>
      <c r="K31" s="208"/>
      <c r="L31" s="208"/>
      <c r="M31" s="208"/>
      <c r="N31" s="3"/>
    </row>
    <row r="32" spans="1:14" ht="15" customHeight="1" thickBot="1">
      <c r="A32" s="389"/>
      <c r="B32" s="392"/>
      <c r="C32" s="74" t="s">
        <v>189</v>
      </c>
      <c r="D32" s="74" t="s">
        <v>189</v>
      </c>
      <c r="E32" s="75" t="s">
        <v>2</v>
      </c>
      <c r="F32" s="216" t="s">
        <v>127</v>
      </c>
      <c r="G32" s="217" t="s">
        <v>127</v>
      </c>
      <c r="H32" s="217" t="s">
        <v>127</v>
      </c>
      <c r="I32" s="217" t="s">
        <v>127</v>
      </c>
      <c r="J32" s="217" t="s">
        <v>127</v>
      </c>
      <c r="K32" s="217" t="s">
        <v>127</v>
      </c>
      <c r="L32" s="217" t="s">
        <v>127</v>
      </c>
      <c r="M32" s="217" t="s">
        <v>127</v>
      </c>
      <c r="N32" s="3"/>
    </row>
    <row r="33" spans="1:14" ht="15.75" customHeight="1" hidden="1" thickBot="1">
      <c r="A33" s="389"/>
      <c r="B33" s="392"/>
      <c r="C33" s="103" t="s">
        <v>201</v>
      </c>
      <c r="D33" s="103"/>
      <c r="E33" s="67" t="s">
        <v>3</v>
      </c>
      <c r="F33" s="207"/>
      <c r="G33" s="208"/>
      <c r="H33" s="208"/>
      <c r="I33" s="208"/>
      <c r="J33" s="208"/>
      <c r="K33" s="208"/>
      <c r="L33" s="208"/>
      <c r="M33" s="208"/>
      <c r="N33" s="3"/>
    </row>
    <row r="34" spans="1:14" ht="15" customHeight="1" hidden="1" thickBot="1">
      <c r="A34" s="389"/>
      <c r="B34" s="392"/>
      <c r="C34" s="74" t="s">
        <v>190</v>
      </c>
      <c r="D34" s="74" t="s">
        <v>190</v>
      </c>
      <c r="E34" s="75" t="s">
        <v>2</v>
      </c>
      <c r="F34" s="209"/>
      <c r="G34" s="210"/>
      <c r="H34" s="210"/>
      <c r="I34" s="210"/>
      <c r="J34" s="210"/>
      <c r="K34" s="210"/>
      <c r="L34" s="210"/>
      <c r="M34" s="210"/>
      <c r="N34" s="3"/>
    </row>
    <row r="35" spans="1:14" ht="15.75" customHeight="1" hidden="1" thickBot="1">
      <c r="A35" s="389"/>
      <c r="B35" s="392"/>
      <c r="C35" s="103"/>
      <c r="D35" s="103"/>
      <c r="E35" s="67" t="s">
        <v>3</v>
      </c>
      <c r="F35" s="207"/>
      <c r="G35" s="208"/>
      <c r="H35" s="208"/>
      <c r="I35" s="208"/>
      <c r="J35" s="208"/>
      <c r="K35" s="208"/>
      <c r="L35" s="208"/>
      <c r="M35" s="208"/>
      <c r="N35" s="3"/>
    </row>
    <row r="36" spans="1:14" ht="15" customHeight="1" hidden="1" thickBot="1">
      <c r="A36" s="389"/>
      <c r="B36" s="392"/>
      <c r="C36" s="74" t="s">
        <v>191</v>
      </c>
      <c r="D36" s="74" t="s">
        <v>191</v>
      </c>
      <c r="E36" s="75" t="s">
        <v>2</v>
      </c>
      <c r="F36" s="209"/>
      <c r="G36" s="210"/>
      <c r="H36" s="210"/>
      <c r="I36" s="210"/>
      <c r="J36" s="210"/>
      <c r="K36" s="210"/>
      <c r="L36" s="210"/>
      <c r="M36" s="210"/>
      <c r="N36" s="3"/>
    </row>
    <row r="37" spans="1:14" ht="15.75" customHeight="1" hidden="1" thickBot="1">
      <c r="A37" s="389"/>
      <c r="B37" s="392"/>
      <c r="C37" s="103"/>
      <c r="D37" s="103"/>
      <c r="E37" s="67" t="s">
        <v>3</v>
      </c>
      <c r="F37" s="207"/>
      <c r="G37" s="208"/>
      <c r="H37" s="208"/>
      <c r="I37" s="208"/>
      <c r="J37" s="208"/>
      <c r="K37" s="208"/>
      <c r="L37" s="208"/>
      <c r="M37" s="208"/>
      <c r="N37" s="3"/>
    </row>
    <row r="38" spans="1:14" ht="15.75" customHeight="1" hidden="1" thickBot="1">
      <c r="A38" s="389"/>
      <c r="B38" s="392"/>
      <c r="C38" s="74" t="s">
        <v>202</v>
      </c>
      <c r="D38" s="74" t="s">
        <v>202</v>
      </c>
      <c r="E38" s="75" t="s">
        <v>2</v>
      </c>
      <c r="F38" s="209"/>
      <c r="G38" s="210"/>
      <c r="H38" s="210"/>
      <c r="I38" s="210"/>
      <c r="J38" s="210"/>
      <c r="K38" s="210"/>
      <c r="L38" s="210"/>
      <c r="M38" s="210"/>
      <c r="N38" s="3"/>
    </row>
    <row r="39" spans="1:14" ht="15.75" thickBot="1">
      <c r="A39" s="389"/>
      <c r="B39" s="392"/>
      <c r="C39" s="103" t="s">
        <v>201</v>
      </c>
      <c r="D39" s="103"/>
      <c r="E39" s="67" t="s">
        <v>3</v>
      </c>
      <c r="F39" s="207"/>
      <c r="G39" s="208"/>
      <c r="H39" s="208"/>
      <c r="I39" s="208"/>
      <c r="J39" s="208"/>
      <c r="K39" s="208"/>
      <c r="L39" s="208"/>
      <c r="M39" s="208"/>
      <c r="N39" s="3"/>
    </row>
    <row r="40" spans="1:14" ht="15" customHeight="1" thickBot="1">
      <c r="A40" s="389"/>
      <c r="B40" s="392"/>
      <c r="C40" s="74" t="s">
        <v>192</v>
      </c>
      <c r="D40" s="74" t="s">
        <v>192</v>
      </c>
      <c r="E40" s="75" t="s">
        <v>2</v>
      </c>
      <c r="F40" s="216" t="s">
        <v>127</v>
      </c>
      <c r="G40" s="217" t="s">
        <v>127</v>
      </c>
      <c r="H40" s="217" t="s">
        <v>127</v>
      </c>
      <c r="I40" s="217" t="s">
        <v>127</v>
      </c>
      <c r="J40" s="217" t="s">
        <v>127</v>
      </c>
      <c r="K40" s="217" t="s">
        <v>127</v>
      </c>
      <c r="L40" s="217" t="s">
        <v>127</v>
      </c>
      <c r="M40" s="217" t="s">
        <v>127</v>
      </c>
      <c r="N40" s="3"/>
    </row>
    <row r="41" spans="1:14" ht="15.75" thickBot="1">
      <c r="A41" s="389"/>
      <c r="B41" s="392"/>
      <c r="C41" s="103" t="s">
        <v>201</v>
      </c>
      <c r="D41" s="103"/>
      <c r="E41" s="67" t="s">
        <v>3</v>
      </c>
      <c r="F41" s="207"/>
      <c r="G41" s="208"/>
      <c r="H41" s="208"/>
      <c r="I41" s="208"/>
      <c r="J41" s="208"/>
      <c r="K41" s="208"/>
      <c r="L41" s="208"/>
      <c r="M41" s="208"/>
      <c r="N41" s="3"/>
    </row>
    <row r="42" spans="1:14" ht="15.75" thickBot="1">
      <c r="A42" s="389"/>
      <c r="B42" s="392"/>
      <c r="C42" s="74" t="s">
        <v>198</v>
      </c>
      <c r="D42" s="74" t="s">
        <v>198</v>
      </c>
      <c r="E42" s="75" t="s">
        <v>2</v>
      </c>
      <c r="F42" s="216" t="s">
        <v>127</v>
      </c>
      <c r="G42" s="217" t="s">
        <v>127</v>
      </c>
      <c r="H42" s="217" t="s">
        <v>127</v>
      </c>
      <c r="I42" s="217" t="s">
        <v>127</v>
      </c>
      <c r="J42" s="217" t="s">
        <v>127</v>
      </c>
      <c r="K42" s="217" t="s">
        <v>127</v>
      </c>
      <c r="L42" s="217" t="s">
        <v>127</v>
      </c>
      <c r="M42" s="217" t="s">
        <v>127</v>
      </c>
      <c r="N42" s="3"/>
    </row>
    <row r="43" spans="1:14" ht="15.75" thickBot="1">
      <c r="A43" s="389"/>
      <c r="B43" s="392"/>
      <c r="C43" s="103" t="s">
        <v>201</v>
      </c>
      <c r="D43" s="103"/>
      <c r="E43" s="67" t="s">
        <v>3</v>
      </c>
      <c r="F43" s="207"/>
      <c r="G43" s="208"/>
      <c r="H43" s="208"/>
      <c r="I43" s="208"/>
      <c r="J43" s="208"/>
      <c r="K43" s="208"/>
      <c r="L43" s="208"/>
      <c r="M43" s="208"/>
      <c r="N43" s="3"/>
    </row>
    <row r="44" spans="1:14" ht="15" customHeight="1" thickBot="1">
      <c r="A44" s="389"/>
      <c r="B44" s="392"/>
      <c r="C44" s="74" t="s">
        <v>199</v>
      </c>
      <c r="D44" s="74" t="s">
        <v>199</v>
      </c>
      <c r="E44" s="75" t="s">
        <v>2</v>
      </c>
      <c r="F44" s="216" t="s">
        <v>127</v>
      </c>
      <c r="G44" s="217" t="s">
        <v>127</v>
      </c>
      <c r="H44" s="217" t="s">
        <v>127</v>
      </c>
      <c r="I44" s="217" t="s">
        <v>127</v>
      </c>
      <c r="J44" s="217" t="s">
        <v>127</v>
      </c>
      <c r="K44" s="217" t="s">
        <v>127</v>
      </c>
      <c r="L44" s="217" t="s">
        <v>127</v>
      </c>
      <c r="M44" s="217" t="s">
        <v>127</v>
      </c>
      <c r="N44" s="3"/>
    </row>
    <row r="45" spans="1:14" ht="15" customHeight="1" thickBot="1">
      <c r="A45" s="390"/>
      <c r="B45" s="299"/>
      <c r="C45" s="103" t="s">
        <v>201</v>
      </c>
      <c r="D45" s="103"/>
      <c r="E45" s="67" t="s">
        <v>3</v>
      </c>
      <c r="F45" s="207"/>
      <c r="G45" s="208"/>
      <c r="H45" s="208"/>
      <c r="I45" s="208"/>
      <c r="J45" s="208"/>
      <c r="K45" s="208"/>
      <c r="L45" s="208"/>
      <c r="M45" s="208"/>
      <c r="N45" s="3"/>
    </row>
    <row r="46" spans="1:13" s="55" customFormat="1" ht="15.75" thickBot="1">
      <c r="A46" s="356" t="s">
        <v>221</v>
      </c>
      <c r="B46" s="357"/>
      <c r="C46" s="357"/>
      <c r="D46" s="357"/>
      <c r="E46" s="357"/>
      <c r="F46" s="357"/>
      <c r="G46" s="357"/>
      <c r="H46" s="357"/>
      <c r="I46" s="357"/>
      <c r="J46" s="357"/>
      <c r="K46" s="357"/>
      <c r="L46" s="357"/>
      <c r="M46" s="358"/>
    </row>
    <row r="47" spans="1:13" s="58" customFormat="1" ht="30" customHeight="1" thickBot="1">
      <c r="A47" s="359"/>
      <c r="B47" s="360"/>
      <c r="C47" s="360"/>
      <c r="D47" s="360"/>
      <c r="E47" s="360"/>
      <c r="F47" s="360"/>
      <c r="G47" s="360"/>
      <c r="H47" s="360"/>
      <c r="I47" s="360"/>
      <c r="J47" s="360"/>
      <c r="K47" s="360"/>
      <c r="L47" s="360"/>
      <c r="M47" s="361"/>
    </row>
    <row r="48" spans="1:13" s="31" customFormat="1" ht="15" customHeight="1">
      <c r="A48" s="353" t="s">
        <v>28</v>
      </c>
      <c r="B48" s="354"/>
      <c r="C48" s="354"/>
      <c r="D48" s="354"/>
      <c r="E48" s="354"/>
      <c r="F48" s="354"/>
      <c r="G48" s="354"/>
      <c r="H48" s="354"/>
      <c r="I48" s="354"/>
      <c r="J48" s="354"/>
      <c r="K48" s="354"/>
      <c r="L48" s="354"/>
      <c r="M48" s="355"/>
    </row>
    <row r="49" spans="1:13" s="31" customFormat="1" ht="15" customHeight="1">
      <c r="A49" s="318" t="s">
        <v>6</v>
      </c>
      <c r="B49" s="319"/>
      <c r="C49" s="319"/>
      <c r="D49" s="319"/>
      <c r="E49" s="319"/>
      <c r="F49" s="319"/>
      <c r="G49" s="319"/>
      <c r="H49" s="319"/>
      <c r="I49" s="319"/>
      <c r="J49" s="319"/>
      <c r="K49" s="319"/>
      <c r="L49" s="319"/>
      <c r="M49" s="320"/>
    </row>
    <row r="50" spans="1:13" s="31" customFormat="1" ht="15" customHeight="1">
      <c r="A50" s="321"/>
      <c r="B50" s="322"/>
      <c r="C50" s="322"/>
      <c r="D50" s="322"/>
      <c r="E50" s="322"/>
      <c r="F50" s="322"/>
      <c r="G50" s="322"/>
      <c r="H50" s="322"/>
      <c r="I50" s="322"/>
      <c r="J50" s="322"/>
      <c r="K50" s="322"/>
      <c r="L50" s="322"/>
      <c r="M50" s="323"/>
    </row>
    <row r="51" spans="1:13" s="31" customFormat="1" ht="15" customHeight="1" hidden="1">
      <c r="A51" s="341" t="s">
        <v>245</v>
      </c>
      <c r="B51" s="342"/>
      <c r="C51" s="342"/>
      <c r="D51" s="342"/>
      <c r="E51" s="342"/>
      <c r="F51" s="342"/>
      <c r="G51" s="342"/>
      <c r="H51" s="342"/>
      <c r="I51" s="342"/>
      <c r="J51" s="342"/>
      <c r="K51" s="342"/>
      <c r="L51" s="342"/>
      <c r="M51" s="343"/>
    </row>
    <row r="52" spans="1:13" s="31" customFormat="1" ht="15" customHeight="1">
      <c r="A52" s="318" t="s">
        <v>95</v>
      </c>
      <c r="B52" s="319"/>
      <c r="C52" s="319"/>
      <c r="D52" s="319"/>
      <c r="E52" s="319"/>
      <c r="F52" s="319"/>
      <c r="G52" s="319"/>
      <c r="H52" s="319"/>
      <c r="I52" s="319"/>
      <c r="J52" s="319"/>
      <c r="K52" s="319"/>
      <c r="L52" s="319"/>
      <c r="M52" s="320"/>
    </row>
    <row r="53" spans="1:13" s="31" customFormat="1" ht="15" customHeight="1">
      <c r="A53" s="321" t="s">
        <v>375</v>
      </c>
      <c r="B53" s="322"/>
      <c r="C53" s="322"/>
      <c r="D53" s="322"/>
      <c r="E53" s="322"/>
      <c r="F53" s="322"/>
      <c r="G53" s="322"/>
      <c r="H53" s="322"/>
      <c r="I53" s="322"/>
      <c r="J53" s="322"/>
      <c r="K53" s="322"/>
      <c r="L53" s="322"/>
      <c r="M53" s="323"/>
    </row>
    <row r="54" spans="1:13" s="31" customFormat="1" ht="15" customHeight="1" hidden="1">
      <c r="A54" s="341" t="s">
        <v>245</v>
      </c>
      <c r="B54" s="342"/>
      <c r="C54" s="342"/>
      <c r="D54" s="342"/>
      <c r="E54" s="342"/>
      <c r="F54" s="342"/>
      <c r="G54" s="342"/>
      <c r="H54" s="342"/>
      <c r="I54" s="342"/>
      <c r="J54" s="342"/>
      <c r="K54" s="342"/>
      <c r="L54" s="342"/>
      <c r="M54" s="343"/>
    </row>
    <row r="55" spans="1:13" s="31" customFormat="1" ht="45" customHeight="1">
      <c r="A55" s="318" t="s">
        <v>73</v>
      </c>
      <c r="B55" s="319"/>
      <c r="C55" s="319"/>
      <c r="D55" s="319"/>
      <c r="E55" s="319"/>
      <c r="F55" s="319"/>
      <c r="G55" s="319"/>
      <c r="H55" s="319"/>
      <c r="I55" s="319"/>
      <c r="J55" s="319"/>
      <c r="K55" s="351"/>
      <c r="L55" s="351"/>
      <c r="M55" s="352"/>
    </row>
    <row r="56" spans="1:13" s="31" customFormat="1" ht="15" customHeight="1">
      <c r="A56" s="321" t="s">
        <v>376</v>
      </c>
      <c r="B56" s="322"/>
      <c r="C56" s="322"/>
      <c r="D56" s="322"/>
      <c r="E56" s="322"/>
      <c r="F56" s="322"/>
      <c r="G56" s="322"/>
      <c r="H56" s="322"/>
      <c r="I56" s="322"/>
      <c r="J56" s="322"/>
      <c r="K56" s="322"/>
      <c r="L56" s="322"/>
      <c r="M56" s="323"/>
    </row>
    <row r="57" spans="1:13" s="31" customFormat="1" ht="15" customHeight="1" hidden="1">
      <c r="A57" s="341" t="s">
        <v>245</v>
      </c>
      <c r="B57" s="342"/>
      <c r="C57" s="342"/>
      <c r="D57" s="342"/>
      <c r="E57" s="342"/>
      <c r="F57" s="342"/>
      <c r="G57" s="342"/>
      <c r="H57" s="342"/>
      <c r="I57" s="342"/>
      <c r="J57" s="342"/>
      <c r="K57" s="342"/>
      <c r="L57" s="342"/>
      <c r="M57" s="343"/>
    </row>
    <row r="58" spans="1:13" s="31" customFormat="1" ht="15" customHeight="1">
      <c r="A58" s="318" t="s">
        <v>75</v>
      </c>
      <c r="B58" s="319"/>
      <c r="C58" s="319"/>
      <c r="D58" s="319"/>
      <c r="E58" s="319"/>
      <c r="F58" s="319"/>
      <c r="G58" s="319"/>
      <c r="H58" s="319"/>
      <c r="I58" s="319"/>
      <c r="J58" s="319"/>
      <c r="K58" s="319"/>
      <c r="L58" s="319"/>
      <c r="M58" s="320"/>
    </row>
    <row r="59" spans="1:13" s="31" customFormat="1" ht="15" customHeight="1">
      <c r="A59" s="321" t="s">
        <v>377</v>
      </c>
      <c r="B59" s="322"/>
      <c r="C59" s="322"/>
      <c r="D59" s="322"/>
      <c r="E59" s="322"/>
      <c r="F59" s="322"/>
      <c r="G59" s="322"/>
      <c r="H59" s="322"/>
      <c r="I59" s="322"/>
      <c r="J59" s="322"/>
      <c r="K59" s="322"/>
      <c r="L59" s="322"/>
      <c r="M59" s="323"/>
    </row>
    <row r="60" spans="1:13" s="31" customFormat="1" ht="15" customHeight="1" hidden="1">
      <c r="A60" s="341" t="s">
        <v>245</v>
      </c>
      <c r="B60" s="342"/>
      <c r="C60" s="342"/>
      <c r="D60" s="342"/>
      <c r="E60" s="342"/>
      <c r="F60" s="342"/>
      <c r="G60" s="342"/>
      <c r="H60" s="342"/>
      <c r="I60" s="342"/>
      <c r="J60" s="342"/>
      <c r="K60" s="342"/>
      <c r="L60" s="342"/>
      <c r="M60" s="343"/>
    </row>
    <row r="61" spans="1:13" s="31" customFormat="1" ht="15" customHeight="1">
      <c r="A61" s="318" t="s">
        <v>7</v>
      </c>
      <c r="B61" s="319"/>
      <c r="C61" s="319"/>
      <c r="D61" s="319"/>
      <c r="E61" s="319"/>
      <c r="F61" s="319"/>
      <c r="G61" s="319"/>
      <c r="H61" s="319"/>
      <c r="I61" s="319"/>
      <c r="J61" s="319"/>
      <c r="K61" s="319"/>
      <c r="L61" s="319"/>
      <c r="M61" s="320"/>
    </row>
    <row r="62" spans="1:13" s="31" customFormat="1" ht="15" customHeight="1" thickBot="1">
      <c r="A62" s="321" t="s">
        <v>378</v>
      </c>
      <c r="B62" s="322"/>
      <c r="C62" s="322"/>
      <c r="D62" s="322"/>
      <c r="E62" s="322"/>
      <c r="F62" s="322"/>
      <c r="G62" s="322"/>
      <c r="H62" s="322"/>
      <c r="I62" s="322"/>
      <c r="J62" s="322"/>
      <c r="K62" s="322"/>
      <c r="L62" s="322"/>
      <c r="M62" s="323"/>
    </row>
    <row r="63" spans="1:13" s="31" customFormat="1" ht="15" customHeight="1" hidden="1" thickBot="1">
      <c r="A63" s="341" t="s">
        <v>245</v>
      </c>
      <c r="B63" s="342"/>
      <c r="C63" s="342"/>
      <c r="D63" s="342"/>
      <c r="E63" s="342"/>
      <c r="F63" s="342"/>
      <c r="G63" s="342"/>
      <c r="H63" s="342"/>
      <c r="I63" s="342"/>
      <c r="J63" s="342"/>
      <c r="K63" s="342"/>
      <c r="L63" s="342"/>
      <c r="M63" s="343"/>
    </row>
    <row r="64" spans="1:13" s="31" customFormat="1" ht="30" customHeight="1" thickBot="1" thickTop="1">
      <c r="A64" s="318" t="s">
        <v>43</v>
      </c>
      <c r="B64" s="319"/>
      <c r="C64" s="319"/>
      <c r="D64" s="319"/>
      <c r="E64" s="319"/>
      <c r="F64" s="319"/>
      <c r="G64" s="319"/>
      <c r="H64" s="319"/>
      <c r="I64" s="319"/>
      <c r="J64" s="319"/>
      <c r="K64" s="319"/>
      <c r="L64" s="324"/>
      <c r="M64" s="32"/>
    </row>
    <row r="65" spans="1:13" s="31" customFormat="1" ht="15" customHeight="1" thickBot="1" thickTop="1">
      <c r="A65" s="325" t="s">
        <v>130</v>
      </c>
      <c r="B65" s="326"/>
      <c r="C65" s="326"/>
      <c r="D65" s="326"/>
      <c r="E65" s="326"/>
      <c r="F65" s="326"/>
      <c r="G65" s="326"/>
      <c r="H65" s="326"/>
      <c r="I65" s="326"/>
      <c r="J65" s="326"/>
      <c r="K65" s="326"/>
      <c r="L65" s="326"/>
      <c r="M65" s="327"/>
    </row>
    <row r="66" spans="1:13" s="58" customFormat="1" ht="16.5" thickBot="1">
      <c r="A66" s="328" t="s">
        <v>4</v>
      </c>
      <c r="B66" s="329"/>
      <c r="C66" s="329"/>
      <c r="D66" s="329"/>
      <c r="E66" s="329"/>
      <c r="F66" s="329"/>
      <c r="G66" s="329"/>
      <c r="H66" s="329"/>
      <c r="I66" s="329"/>
      <c r="J66" s="329"/>
      <c r="K66" s="329"/>
      <c r="L66" s="329"/>
      <c r="M66" s="330"/>
    </row>
    <row r="67" spans="1:13" s="58" customFormat="1" ht="15" customHeight="1" thickBot="1">
      <c r="A67" s="362" t="s">
        <v>447</v>
      </c>
      <c r="B67" s="332"/>
      <c r="C67" s="332"/>
      <c r="D67" s="332"/>
      <c r="E67" s="332"/>
      <c r="F67" s="332"/>
      <c r="G67" s="332"/>
      <c r="H67" s="332"/>
      <c r="I67" s="332"/>
      <c r="J67" s="332"/>
      <c r="K67" s="333"/>
      <c r="L67" s="337" t="s">
        <v>5</v>
      </c>
      <c r="M67" s="338"/>
    </row>
    <row r="68" spans="1:13" s="58" customFormat="1" ht="15.75" thickBot="1">
      <c r="A68" s="334"/>
      <c r="B68" s="335"/>
      <c r="C68" s="335"/>
      <c r="D68" s="335"/>
      <c r="E68" s="335"/>
      <c r="F68" s="335"/>
      <c r="G68" s="335"/>
      <c r="H68" s="335"/>
      <c r="I68" s="335"/>
      <c r="J68" s="335"/>
      <c r="K68" s="336"/>
      <c r="L68" s="339" t="s">
        <v>450</v>
      </c>
      <c r="M68" s="340"/>
    </row>
    <row r="69" spans="1:13" s="58" customFormat="1" ht="15.75">
      <c r="A69" s="309" t="str">
        <f>"Quarter 1 status report "&amp;"(12/31/"&amp;RIGHT('Biennial SQSP Overview'!$A$2,4)-(1)&amp;"):"</f>
        <v>Quarter 1 status report (12/31/2017):</v>
      </c>
      <c r="B69" s="310"/>
      <c r="C69" s="310"/>
      <c r="D69" s="310"/>
      <c r="E69" s="310"/>
      <c r="F69" s="310"/>
      <c r="G69" s="310"/>
      <c r="H69" s="310"/>
      <c r="I69" s="310"/>
      <c r="J69" s="310"/>
      <c r="K69" s="310"/>
      <c r="L69" s="310"/>
      <c r="M69" s="311"/>
    </row>
    <row r="70" spans="1:13" s="58" customFormat="1" ht="15">
      <c r="A70" s="312"/>
      <c r="B70" s="313"/>
      <c r="C70" s="313"/>
      <c r="D70" s="313"/>
      <c r="E70" s="313"/>
      <c r="F70" s="313"/>
      <c r="G70" s="313"/>
      <c r="H70" s="313"/>
      <c r="I70" s="313"/>
      <c r="J70" s="313"/>
      <c r="K70" s="313"/>
      <c r="L70" s="313"/>
      <c r="M70" s="314"/>
    </row>
    <row r="71" spans="1:13" s="58" customFormat="1" ht="15.75">
      <c r="A71" s="315" t="str">
        <f>"Quarter 2 status report "&amp;"(3/31/"&amp;RIGHT('Biennial SQSP Overview'!$A$2,4)&amp;"):"</f>
        <v>Quarter 2 status report (3/31/2018):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"Quarter 3 status report "&amp;"(6/30/"&amp;RIGHT('Biennial SQSP Overview'!$A$2,4)&amp;"):"</f>
        <v>Quarter 3 status report (6/30/2018):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"Quarter 4 status report "&amp;"(9/30/"&amp;RIGHT('Biennial SQSP Overview'!$A$2,4)&amp;"):"</f>
        <v>Quarter 4 status report (9/30/2018):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"Quarter 5 status report "&amp;"(12/31/"&amp;RIGHT('Biennial SQSP Overview'!$A$2,4)&amp;"):"</f>
        <v>Quarter 5 status report (12/31/2018):</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"Quarter 6 status report "&amp;"(3/31/"&amp;RIGHT('Biennial SQSP Overview'!$A$2,4)+(1)&amp;"):"</f>
        <v>Quarter 6 status report (3/31/2019):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"Quarter 7 status report "&amp;"(6/30/"&amp;RIGHT('Biennial SQSP Overview'!$A$2,4)+(1)&amp;"):"</f>
        <v>Quarter 7 status report (6/30/2019):</v>
      </c>
      <c r="B81" s="316"/>
      <c r="C81" s="316"/>
      <c r="D81" s="316"/>
      <c r="E81" s="316"/>
      <c r="F81" s="316"/>
      <c r="G81" s="316"/>
      <c r="H81" s="316"/>
      <c r="I81" s="316"/>
      <c r="J81" s="316"/>
      <c r="K81" s="316"/>
      <c r="L81" s="316"/>
      <c r="M81" s="317"/>
    </row>
    <row r="82" spans="1:13" s="58" customFormat="1" ht="15">
      <c r="A82" s="312"/>
      <c r="B82" s="313"/>
      <c r="C82" s="313"/>
      <c r="D82" s="313"/>
      <c r="E82" s="313"/>
      <c r="F82" s="313"/>
      <c r="G82" s="313"/>
      <c r="H82" s="313"/>
      <c r="I82" s="313"/>
      <c r="J82" s="313"/>
      <c r="K82" s="313"/>
      <c r="L82" s="313"/>
      <c r="M82" s="314"/>
    </row>
    <row r="83" spans="1:13" s="58" customFormat="1" ht="15.75">
      <c r="A83" s="315" t="str">
        <f>"Quarter 8 status report "&amp;"(9/30/"&amp;RIGHT('Biennial SQSP Overview'!$A$2,4)+(1)&amp;"):"</f>
        <v>Quarter 8 status report (9/30/2019):</v>
      </c>
      <c r="B83" s="316"/>
      <c r="C83" s="316"/>
      <c r="D83" s="316"/>
      <c r="E83" s="316"/>
      <c r="F83" s="316"/>
      <c r="G83" s="316"/>
      <c r="H83" s="316"/>
      <c r="I83" s="316"/>
      <c r="J83" s="316"/>
      <c r="K83" s="316"/>
      <c r="L83" s="316"/>
      <c r="M83" s="317"/>
    </row>
    <row r="84" spans="1:13" s="58" customFormat="1" ht="15.75" thickBot="1">
      <c r="A84" s="344"/>
      <c r="B84" s="345"/>
      <c r="C84" s="345"/>
      <c r="D84" s="345"/>
      <c r="E84" s="345"/>
      <c r="F84" s="345"/>
      <c r="G84" s="345"/>
      <c r="H84" s="345"/>
      <c r="I84" s="345"/>
      <c r="J84" s="345"/>
      <c r="K84" s="345"/>
      <c r="L84" s="345"/>
      <c r="M84" s="346"/>
    </row>
    <row r="85" spans="1:13" s="58" customFormat="1" ht="15" customHeight="1" thickBot="1">
      <c r="A85" s="362" t="s">
        <v>448</v>
      </c>
      <c r="B85" s="332"/>
      <c r="C85" s="332"/>
      <c r="D85" s="332"/>
      <c r="E85" s="332"/>
      <c r="F85" s="332"/>
      <c r="G85" s="332"/>
      <c r="H85" s="332"/>
      <c r="I85" s="332"/>
      <c r="J85" s="332"/>
      <c r="K85" s="333"/>
      <c r="L85" s="337" t="s">
        <v>5</v>
      </c>
      <c r="M85" s="338"/>
    </row>
    <row r="86" spans="1:13" s="58" customFormat="1" ht="15.75" thickBot="1">
      <c r="A86" s="334"/>
      <c r="B86" s="335"/>
      <c r="C86" s="335"/>
      <c r="D86" s="335"/>
      <c r="E86" s="335"/>
      <c r="F86" s="335"/>
      <c r="G86" s="335"/>
      <c r="H86" s="335"/>
      <c r="I86" s="335"/>
      <c r="J86" s="335"/>
      <c r="K86" s="336"/>
      <c r="L86" s="339" t="s">
        <v>450</v>
      </c>
      <c r="M86" s="340"/>
    </row>
    <row r="87" spans="1:13" s="58" customFormat="1" ht="15.75">
      <c r="A87" s="309" t="str">
        <f>A69</f>
        <v>Quarter 1 status report (12/31/2017):</v>
      </c>
      <c r="B87" s="310"/>
      <c r="C87" s="310"/>
      <c r="D87" s="310"/>
      <c r="E87" s="310"/>
      <c r="F87" s="310"/>
      <c r="G87" s="310"/>
      <c r="H87" s="310"/>
      <c r="I87" s="310"/>
      <c r="J87" s="310"/>
      <c r="K87" s="310"/>
      <c r="L87" s="310"/>
      <c r="M87" s="311"/>
    </row>
    <row r="88" spans="1:13" s="58" customFormat="1" ht="15">
      <c r="A88" s="312"/>
      <c r="B88" s="313"/>
      <c r="C88" s="313"/>
      <c r="D88" s="313"/>
      <c r="E88" s="313"/>
      <c r="F88" s="313"/>
      <c r="G88" s="313"/>
      <c r="H88" s="313"/>
      <c r="I88" s="313"/>
      <c r="J88" s="313"/>
      <c r="K88" s="313"/>
      <c r="L88" s="313"/>
      <c r="M88" s="314"/>
    </row>
    <row r="89" spans="1:13" s="58" customFormat="1" ht="15.75">
      <c r="A89" s="315" t="str">
        <f>A71</f>
        <v>Quarter 2 status report (3/31/2018):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3 status report (6/30/2018):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4 status report (9/30/2018):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5 status report (12/31/2018):</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6 status report (3/31/2019):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7 status report (6/30/2019):</v>
      </c>
      <c r="B99" s="316"/>
      <c r="C99" s="316"/>
      <c r="D99" s="316"/>
      <c r="E99" s="316"/>
      <c r="F99" s="316"/>
      <c r="G99" s="316"/>
      <c r="H99" s="316"/>
      <c r="I99" s="316"/>
      <c r="J99" s="316"/>
      <c r="K99" s="316"/>
      <c r="L99" s="316"/>
      <c r="M99" s="317"/>
    </row>
    <row r="100" spans="1:13" s="58" customFormat="1" ht="15">
      <c r="A100" s="312"/>
      <c r="B100" s="313"/>
      <c r="C100" s="313"/>
      <c r="D100" s="313"/>
      <c r="E100" s="313"/>
      <c r="F100" s="313"/>
      <c r="G100" s="313"/>
      <c r="H100" s="313"/>
      <c r="I100" s="313"/>
      <c r="J100" s="313"/>
      <c r="K100" s="313"/>
      <c r="L100" s="313"/>
      <c r="M100" s="314"/>
    </row>
    <row r="101" spans="1:13" s="58" customFormat="1" ht="15.75">
      <c r="A101" s="315" t="str">
        <f>A83</f>
        <v>Quarter 8 status report (9/30/2019):</v>
      </c>
      <c r="B101" s="316"/>
      <c r="C101" s="316"/>
      <c r="D101" s="316"/>
      <c r="E101" s="316"/>
      <c r="F101" s="316"/>
      <c r="G101" s="316"/>
      <c r="H101" s="316"/>
      <c r="I101" s="316"/>
      <c r="J101" s="316"/>
      <c r="K101" s="316"/>
      <c r="L101" s="316"/>
      <c r="M101" s="317"/>
    </row>
    <row r="102" spans="1:13" s="58" customFormat="1" ht="15.75" thickBot="1">
      <c r="A102" s="344"/>
      <c r="B102" s="345"/>
      <c r="C102" s="345"/>
      <c r="D102" s="345"/>
      <c r="E102" s="345"/>
      <c r="F102" s="345"/>
      <c r="G102" s="345"/>
      <c r="H102" s="345"/>
      <c r="I102" s="345"/>
      <c r="J102" s="345"/>
      <c r="K102" s="345"/>
      <c r="L102" s="345"/>
      <c r="M102" s="346"/>
    </row>
    <row r="103" spans="1:13" s="58" customFormat="1" ht="15" customHeight="1" thickBot="1">
      <c r="A103" s="331" t="s">
        <v>214</v>
      </c>
      <c r="B103" s="332"/>
      <c r="C103" s="332"/>
      <c r="D103" s="332"/>
      <c r="E103" s="332"/>
      <c r="F103" s="332"/>
      <c r="G103" s="332"/>
      <c r="H103" s="332"/>
      <c r="I103" s="332"/>
      <c r="J103" s="332"/>
      <c r="K103" s="333"/>
      <c r="L103" s="337" t="s">
        <v>5</v>
      </c>
      <c r="M103" s="338"/>
    </row>
    <row r="104" spans="1:13" s="58" customFormat="1" ht="15.75" thickBot="1">
      <c r="A104" s="334"/>
      <c r="B104" s="335"/>
      <c r="C104" s="335"/>
      <c r="D104" s="335"/>
      <c r="E104" s="335"/>
      <c r="F104" s="335"/>
      <c r="G104" s="335"/>
      <c r="H104" s="335"/>
      <c r="I104" s="335"/>
      <c r="J104" s="335"/>
      <c r="K104" s="336"/>
      <c r="L104" s="339"/>
      <c r="M104" s="340"/>
    </row>
    <row r="105" spans="1:13" s="58" customFormat="1" ht="15.75">
      <c r="A105" s="309" t="str">
        <f>A87</f>
        <v>Quarter 1 status report (12/31/2017):</v>
      </c>
      <c r="B105" s="310"/>
      <c r="C105" s="310"/>
      <c r="D105" s="310"/>
      <c r="E105" s="310"/>
      <c r="F105" s="310"/>
      <c r="G105" s="310"/>
      <c r="H105" s="310"/>
      <c r="I105" s="310"/>
      <c r="J105" s="310"/>
      <c r="K105" s="310"/>
      <c r="L105" s="310"/>
      <c r="M105" s="311"/>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2 status report (3/31/2018):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3 status report (6/30/2018):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4 status report (9/30/2018):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5 status report (12/31/2018):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6 status report (3/31/2019):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7 status report (6/30/2019):</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A101</f>
        <v>Quarter 8 status report (9/30/2019):</v>
      </c>
      <c r="B119" s="316"/>
      <c r="C119" s="316"/>
      <c r="D119" s="316"/>
      <c r="E119" s="316"/>
      <c r="F119" s="316"/>
      <c r="G119" s="316"/>
      <c r="H119" s="316"/>
      <c r="I119" s="316"/>
      <c r="J119" s="316"/>
      <c r="K119" s="316"/>
      <c r="L119" s="316"/>
      <c r="M119" s="317"/>
    </row>
    <row r="120" spans="1:13" s="58" customFormat="1" ht="15.75" thickBot="1">
      <c r="A120" s="344"/>
      <c r="B120" s="345"/>
      <c r="C120" s="345"/>
      <c r="D120" s="345"/>
      <c r="E120" s="345"/>
      <c r="F120" s="345"/>
      <c r="G120" s="345"/>
      <c r="H120" s="345"/>
      <c r="I120" s="345"/>
      <c r="J120" s="345"/>
      <c r="K120" s="345"/>
      <c r="L120" s="345"/>
      <c r="M120" s="346"/>
    </row>
    <row r="121" spans="1:13" s="58" customFormat="1" ht="15" customHeight="1" thickBot="1">
      <c r="A121" s="331" t="s">
        <v>211</v>
      </c>
      <c r="B121" s="332"/>
      <c r="C121" s="332"/>
      <c r="D121" s="332"/>
      <c r="E121" s="332"/>
      <c r="F121" s="332"/>
      <c r="G121" s="332"/>
      <c r="H121" s="332"/>
      <c r="I121" s="332"/>
      <c r="J121" s="332"/>
      <c r="K121" s="333"/>
      <c r="L121" s="337" t="s">
        <v>5</v>
      </c>
      <c r="M121" s="338"/>
    </row>
    <row r="122" spans="1:13" s="58" customFormat="1" ht="15.75" thickBot="1">
      <c r="A122" s="334"/>
      <c r="B122" s="335"/>
      <c r="C122" s="335"/>
      <c r="D122" s="335"/>
      <c r="E122" s="335"/>
      <c r="F122" s="335"/>
      <c r="G122" s="335"/>
      <c r="H122" s="335"/>
      <c r="I122" s="335"/>
      <c r="J122" s="335"/>
      <c r="K122" s="336"/>
      <c r="L122" s="339"/>
      <c r="M122" s="340"/>
    </row>
    <row r="123" spans="1:13" s="58" customFormat="1" ht="15.75">
      <c r="A123" s="309" t="str">
        <f>A105</f>
        <v>Quarter 1 status report (12/31/2017):</v>
      </c>
      <c r="B123" s="310"/>
      <c r="C123" s="310"/>
      <c r="D123" s="310"/>
      <c r="E123" s="310"/>
      <c r="F123" s="310"/>
      <c r="G123" s="310"/>
      <c r="H123" s="310"/>
      <c r="I123" s="310"/>
      <c r="J123" s="310"/>
      <c r="K123" s="310"/>
      <c r="L123" s="310"/>
      <c r="M123" s="311"/>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2 status report (3/31/2018):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3 status report (6/30/2018):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4 status report (9/30/2018):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5 status report (12/31/2018):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6 status report (3/31/2019):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7 status report (6/30/2019):</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8 status report (9/30/2019):</v>
      </c>
      <c r="B137" s="316"/>
      <c r="C137" s="316"/>
      <c r="D137" s="316"/>
      <c r="E137" s="316"/>
      <c r="F137" s="316"/>
      <c r="G137" s="316"/>
      <c r="H137" s="316"/>
      <c r="I137" s="316"/>
      <c r="J137" s="316"/>
      <c r="K137" s="316"/>
      <c r="L137" s="316"/>
      <c r="M137" s="317"/>
    </row>
    <row r="138" spans="1:13" s="58" customFormat="1" ht="15.75" thickBot="1">
      <c r="A138" s="344"/>
      <c r="B138" s="345"/>
      <c r="C138" s="345"/>
      <c r="D138" s="345"/>
      <c r="E138" s="345"/>
      <c r="F138" s="345"/>
      <c r="G138" s="345"/>
      <c r="H138" s="345"/>
      <c r="I138" s="345"/>
      <c r="J138" s="345"/>
      <c r="K138" s="345"/>
      <c r="L138" s="345"/>
      <c r="M138" s="346"/>
    </row>
    <row r="139" spans="1:13" s="58" customFormat="1" ht="15" customHeight="1" thickBot="1">
      <c r="A139" s="331" t="s">
        <v>215</v>
      </c>
      <c r="B139" s="332"/>
      <c r="C139" s="332"/>
      <c r="D139" s="332"/>
      <c r="E139" s="332"/>
      <c r="F139" s="332"/>
      <c r="G139" s="332"/>
      <c r="H139" s="332"/>
      <c r="I139" s="332"/>
      <c r="J139" s="332"/>
      <c r="K139" s="333"/>
      <c r="L139" s="337" t="s">
        <v>5</v>
      </c>
      <c r="M139" s="338"/>
    </row>
    <row r="140" spans="1:13" s="58" customFormat="1" ht="15.75" thickBot="1">
      <c r="A140" s="334"/>
      <c r="B140" s="335"/>
      <c r="C140" s="335"/>
      <c r="D140" s="335"/>
      <c r="E140" s="335"/>
      <c r="F140" s="335"/>
      <c r="G140" s="335"/>
      <c r="H140" s="335"/>
      <c r="I140" s="335"/>
      <c r="J140" s="335"/>
      <c r="K140" s="336"/>
      <c r="L140" s="339"/>
      <c r="M140" s="340"/>
    </row>
    <row r="141" spans="1:13" s="58" customFormat="1" ht="15.75">
      <c r="A141" s="309" t="str">
        <f>A123</f>
        <v>Quarter 1 status report (12/31/2017):</v>
      </c>
      <c r="B141" s="310"/>
      <c r="C141" s="310"/>
      <c r="D141" s="310"/>
      <c r="E141" s="310"/>
      <c r="F141" s="310"/>
      <c r="G141" s="310"/>
      <c r="H141" s="310"/>
      <c r="I141" s="310"/>
      <c r="J141" s="310"/>
      <c r="K141" s="310"/>
      <c r="L141" s="310"/>
      <c r="M141" s="311"/>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2 status report (3/31/2018):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3 status report (6/30/2018):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4 status report (9/30/2018):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5 status report (12/31/2018):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6 status report (3/31/2019):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7 status report (6/30/2019):</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8 status report (9/30/2019):</v>
      </c>
      <c r="B155" s="316"/>
      <c r="C155" s="316"/>
      <c r="D155" s="316"/>
      <c r="E155" s="316"/>
      <c r="F155" s="316"/>
      <c r="G155" s="316"/>
      <c r="H155" s="316"/>
      <c r="I155" s="316"/>
      <c r="J155" s="316"/>
      <c r="K155" s="316"/>
      <c r="L155" s="316"/>
      <c r="M155" s="317"/>
    </row>
    <row r="156" spans="1:13" s="58" customFormat="1" ht="15.75" thickBot="1">
      <c r="A156" s="344"/>
      <c r="B156" s="345"/>
      <c r="C156" s="345"/>
      <c r="D156" s="345"/>
      <c r="E156" s="345"/>
      <c r="F156" s="345"/>
      <c r="G156" s="345"/>
      <c r="H156" s="345"/>
      <c r="I156" s="345"/>
      <c r="J156" s="345"/>
      <c r="K156" s="345"/>
      <c r="L156" s="345"/>
      <c r="M156" s="346"/>
    </row>
    <row r="157" spans="1:13" s="58" customFormat="1" ht="15" customHeight="1" thickBot="1">
      <c r="A157" s="331" t="s">
        <v>216</v>
      </c>
      <c r="B157" s="332"/>
      <c r="C157" s="332"/>
      <c r="D157" s="332"/>
      <c r="E157" s="332"/>
      <c r="F157" s="332"/>
      <c r="G157" s="332"/>
      <c r="H157" s="332"/>
      <c r="I157" s="332"/>
      <c r="J157" s="332"/>
      <c r="K157" s="333"/>
      <c r="L157" s="337" t="s">
        <v>5</v>
      </c>
      <c r="M157" s="338"/>
    </row>
    <row r="158" spans="1:13" s="58" customFormat="1" ht="15.75" thickBot="1">
      <c r="A158" s="334"/>
      <c r="B158" s="335"/>
      <c r="C158" s="335"/>
      <c r="D158" s="335"/>
      <c r="E158" s="335"/>
      <c r="F158" s="335"/>
      <c r="G158" s="335"/>
      <c r="H158" s="335"/>
      <c r="I158" s="335"/>
      <c r="J158" s="335"/>
      <c r="K158" s="336"/>
      <c r="L158" s="339"/>
      <c r="M158" s="340"/>
    </row>
    <row r="159" spans="1:13" s="58" customFormat="1" ht="15.75">
      <c r="A159" s="309" t="str">
        <f>A141</f>
        <v>Quarter 1 status report (12/31/2017):</v>
      </c>
      <c r="B159" s="310"/>
      <c r="C159" s="310"/>
      <c r="D159" s="310"/>
      <c r="E159" s="310"/>
      <c r="F159" s="310"/>
      <c r="G159" s="310"/>
      <c r="H159" s="310"/>
      <c r="I159" s="310"/>
      <c r="J159" s="310"/>
      <c r="K159" s="310"/>
      <c r="L159" s="310"/>
      <c r="M159" s="311"/>
    </row>
    <row r="160" spans="1:13" s="58" customFormat="1" ht="15">
      <c r="A160" s="312"/>
      <c r="B160" s="313"/>
      <c r="C160" s="313"/>
      <c r="D160" s="313"/>
      <c r="E160" s="313"/>
      <c r="F160" s="313"/>
      <c r="G160" s="313"/>
      <c r="H160" s="313"/>
      <c r="I160" s="313"/>
      <c r="J160" s="313"/>
      <c r="K160" s="313"/>
      <c r="L160" s="313"/>
      <c r="M160" s="314"/>
    </row>
    <row r="161" spans="1:13" s="58" customFormat="1" ht="15.75">
      <c r="A161" s="315" t="str">
        <f>A143</f>
        <v>Quarter 2 status report (3/31/2018):</v>
      </c>
      <c r="B161" s="316"/>
      <c r="C161" s="316"/>
      <c r="D161" s="316"/>
      <c r="E161" s="316"/>
      <c r="F161" s="316"/>
      <c r="G161" s="316"/>
      <c r="H161" s="316"/>
      <c r="I161" s="316"/>
      <c r="J161" s="316"/>
      <c r="K161" s="316"/>
      <c r="L161" s="316"/>
      <c r="M161" s="317"/>
    </row>
    <row r="162" spans="1:13" s="58" customFormat="1" ht="15">
      <c r="A162" s="312"/>
      <c r="B162" s="313"/>
      <c r="C162" s="313"/>
      <c r="D162" s="313"/>
      <c r="E162" s="313"/>
      <c r="F162" s="313"/>
      <c r="G162" s="313"/>
      <c r="H162" s="313"/>
      <c r="I162" s="313"/>
      <c r="J162" s="313"/>
      <c r="K162" s="313"/>
      <c r="L162" s="313"/>
      <c r="M162" s="314"/>
    </row>
    <row r="163" spans="1:13" s="58" customFormat="1" ht="15.75">
      <c r="A163" s="315" t="str">
        <f>A145</f>
        <v>Quarter 3 status report (6/30/2018):</v>
      </c>
      <c r="B163" s="316"/>
      <c r="C163" s="316"/>
      <c r="D163" s="316"/>
      <c r="E163" s="316"/>
      <c r="F163" s="316"/>
      <c r="G163" s="316"/>
      <c r="H163" s="316"/>
      <c r="I163" s="316"/>
      <c r="J163" s="316"/>
      <c r="K163" s="316"/>
      <c r="L163" s="316"/>
      <c r="M163" s="317"/>
    </row>
    <row r="164" spans="1:13" s="58" customFormat="1" ht="15">
      <c r="A164" s="312"/>
      <c r="B164" s="313"/>
      <c r="C164" s="313"/>
      <c r="D164" s="313"/>
      <c r="E164" s="313"/>
      <c r="F164" s="313"/>
      <c r="G164" s="313"/>
      <c r="H164" s="313"/>
      <c r="I164" s="313"/>
      <c r="J164" s="313"/>
      <c r="K164" s="313"/>
      <c r="L164" s="313"/>
      <c r="M164" s="314"/>
    </row>
    <row r="165" spans="1:13" s="58" customFormat="1" ht="15.75">
      <c r="A165" s="315" t="str">
        <f>A147</f>
        <v>Quarter 4 status report (9/30/2018):</v>
      </c>
      <c r="B165" s="316"/>
      <c r="C165" s="316"/>
      <c r="D165" s="316"/>
      <c r="E165" s="316"/>
      <c r="F165" s="316"/>
      <c r="G165" s="316"/>
      <c r="H165" s="316"/>
      <c r="I165" s="316"/>
      <c r="J165" s="316"/>
      <c r="K165" s="316"/>
      <c r="L165" s="316"/>
      <c r="M165" s="317"/>
    </row>
    <row r="166" spans="1:13" s="58" customFormat="1" ht="15">
      <c r="A166" s="312"/>
      <c r="B166" s="313"/>
      <c r="C166" s="313"/>
      <c r="D166" s="313"/>
      <c r="E166" s="313"/>
      <c r="F166" s="313"/>
      <c r="G166" s="313"/>
      <c r="H166" s="313"/>
      <c r="I166" s="313"/>
      <c r="J166" s="313"/>
      <c r="K166" s="313"/>
      <c r="L166" s="313"/>
      <c r="M166" s="314"/>
    </row>
    <row r="167" spans="1:13" s="58" customFormat="1" ht="15.75">
      <c r="A167" s="315" t="str">
        <f>A149</f>
        <v>Quarter 5 status report (12/31/2018):</v>
      </c>
      <c r="B167" s="316"/>
      <c r="C167" s="316"/>
      <c r="D167" s="316"/>
      <c r="E167" s="316"/>
      <c r="F167" s="316"/>
      <c r="G167" s="316"/>
      <c r="H167" s="316"/>
      <c r="I167" s="316"/>
      <c r="J167" s="316"/>
      <c r="K167" s="316"/>
      <c r="L167" s="316"/>
      <c r="M167" s="317"/>
    </row>
    <row r="168" spans="1:13" s="58" customFormat="1" ht="15">
      <c r="A168" s="312"/>
      <c r="B168" s="313"/>
      <c r="C168" s="313"/>
      <c r="D168" s="313"/>
      <c r="E168" s="313"/>
      <c r="F168" s="313"/>
      <c r="G168" s="313"/>
      <c r="H168" s="313"/>
      <c r="I168" s="313"/>
      <c r="J168" s="313"/>
      <c r="K168" s="313"/>
      <c r="L168" s="313"/>
      <c r="M168" s="314"/>
    </row>
    <row r="169" spans="1:13" s="58" customFormat="1" ht="15.75">
      <c r="A169" s="315" t="str">
        <f>A151</f>
        <v>Quarter 6 status report (3/31/2019):</v>
      </c>
      <c r="B169" s="316"/>
      <c r="C169" s="316"/>
      <c r="D169" s="316"/>
      <c r="E169" s="316"/>
      <c r="F169" s="316"/>
      <c r="G169" s="316"/>
      <c r="H169" s="316"/>
      <c r="I169" s="316"/>
      <c r="J169" s="316"/>
      <c r="K169" s="316"/>
      <c r="L169" s="316"/>
      <c r="M169" s="317"/>
    </row>
    <row r="170" spans="1:13" s="58" customFormat="1" ht="15">
      <c r="A170" s="312"/>
      <c r="B170" s="313"/>
      <c r="C170" s="313"/>
      <c r="D170" s="313"/>
      <c r="E170" s="313"/>
      <c r="F170" s="313"/>
      <c r="G170" s="313"/>
      <c r="H170" s="313"/>
      <c r="I170" s="313"/>
      <c r="J170" s="313"/>
      <c r="K170" s="313"/>
      <c r="L170" s="313"/>
      <c r="M170" s="314"/>
    </row>
    <row r="171" spans="1:13" s="58" customFormat="1" ht="15.75">
      <c r="A171" s="315" t="str">
        <f>A153</f>
        <v>Quarter 7 status report (6/30/2019):</v>
      </c>
      <c r="B171" s="316"/>
      <c r="C171" s="316"/>
      <c r="D171" s="316"/>
      <c r="E171" s="316"/>
      <c r="F171" s="316"/>
      <c r="G171" s="316"/>
      <c r="H171" s="316"/>
      <c r="I171" s="316"/>
      <c r="J171" s="316"/>
      <c r="K171" s="316"/>
      <c r="L171" s="316"/>
      <c r="M171" s="317"/>
    </row>
    <row r="172" spans="1:13" s="58" customFormat="1" ht="15">
      <c r="A172" s="312"/>
      <c r="B172" s="313"/>
      <c r="C172" s="313"/>
      <c r="D172" s="313"/>
      <c r="E172" s="313"/>
      <c r="F172" s="313"/>
      <c r="G172" s="313"/>
      <c r="H172" s="313"/>
      <c r="I172" s="313"/>
      <c r="J172" s="313"/>
      <c r="K172" s="313"/>
      <c r="L172" s="313"/>
      <c r="M172" s="314"/>
    </row>
    <row r="173" spans="1:13" s="58" customFormat="1" ht="15.75">
      <c r="A173" s="315" t="str">
        <f>A155</f>
        <v>Quarter 8 status report (9/30/2019):</v>
      </c>
      <c r="B173" s="316"/>
      <c r="C173" s="316"/>
      <c r="D173" s="316"/>
      <c r="E173" s="316"/>
      <c r="F173" s="316"/>
      <c r="G173" s="316"/>
      <c r="H173" s="316"/>
      <c r="I173" s="316"/>
      <c r="J173" s="316"/>
      <c r="K173" s="316"/>
      <c r="L173" s="316"/>
      <c r="M173" s="317"/>
    </row>
    <row r="174" spans="1:13" s="58" customFormat="1" ht="15.75" thickBot="1">
      <c r="A174" s="344"/>
      <c r="B174" s="345"/>
      <c r="C174" s="345"/>
      <c r="D174" s="345"/>
      <c r="E174" s="345"/>
      <c r="F174" s="345"/>
      <c r="G174" s="345"/>
      <c r="H174" s="345"/>
      <c r="I174" s="345"/>
      <c r="J174" s="345"/>
      <c r="K174" s="345"/>
      <c r="L174" s="345"/>
      <c r="M174" s="346"/>
    </row>
    <row r="175" spans="1:13" s="58" customFormat="1" ht="15" customHeight="1" thickBot="1">
      <c r="A175" s="331" t="s">
        <v>217</v>
      </c>
      <c r="B175" s="332"/>
      <c r="C175" s="332"/>
      <c r="D175" s="332"/>
      <c r="E175" s="332"/>
      <c r="F175" s="332"/>
      <c r="G175" s="332"/>
      <c r="H175" s="332"/>
      <c r="I175" s="332"/>
      <c r="J175" s="332"/>
      <c r="K175" s="333"/>
      <c r="L175" s="337" t="s">
        <v>5</v>
      </c>
      <c r="M175" s="338"/>
    </row>
    <row r="176" spans="1:13" s="58" customFormat="1" ht="15.75" thickBot="1">
      <c r="A176" s="334"/>
      <c r="B176" s="335"/>
      <c r="C176" s="335"/>
      <c r="D176" s="335"/>
      <c r="E176" s="335"/>
      <c r="F176" s="335"/>
      <c r="G176" s="335"/>
      <c r="H176" s="335"/>
      <c r="I176" s="335"/>
      <c r="J176" s="335"/>
      <c r="K176" s="336"/>
      <c r="L176" s="339"/>
      <c r="M176" s="340"/>
    </row>
    <row r="177" spans="1:13" s="58" customFormat="1" ht="15.75">
      <c r="A177" s="309" t="str">
        <f>A159</f>
        <v>Quarter 1 status report (12/31/2017):</v>
      </c>
      <c r="B177" s="310"/>
      <c r="C177" s="310"/>
      <c r="D177" s="310"/>
      <c r="E177" s="310"/>
      <c r="F177" s="310"/>
      <c r="G177" s="310"/>
      <c r="H177" s="310"/>
      <c r="I177" s="310"/>
      <c r="J177" s="310"/>
      <c r="K177" s="310"/>
      <c r="L177" s="310"/>
      <c r="M177" s="311"/>
    </row>
    <row r="178" spans="1:13" s="58" customFormat="1" ht="15">
      <c r="A178" s="312"/>
      <c r="B178" s="313"/>
      <c r="C178" s="313"/>
      <c r="D178" s="313"/>
      <c r="E178" s="313"/>
      <c r="F178" s="313"/>
      <c r="G178" s="313"/>
      <c r="H178" s="313"/>
      <c r="I178" s="313"/>
      <c r="J178" s="313"/>
      <c r="K178" s="313"/>
      <c r="L178" s="313"/>
      <c r="M178" s="314"/>
    </row>
    <row r="179" spans="1:13" s="58" customFormat="1" ht="15.75">
      <c r="A179" s="315" t="str">
        <f>A161</f>
        <v>Quarter 2 status report (3/31/2018):</v>
      </c>
      <c r="B179" s="316"/>
      <c r="C179" s="316"/>
      <c r="D179" s="316"/>
      <c r="E179" s="316"/>
      <c r="F179" s="316"/>
      <c r="G179" s="316"/>
      <c r="H179" s="316"/>
      <c r="I179" s="316"/>
      <c r="J179" s="316"/>
      <c r="K179" s="316"/>
      <c r="L179" s="316"/>
      <c r="M179" s="317"/>
    </row>
    <row r="180" spans="1:13" s="58" customFormat="1" ht="15">
      <c r="A180" s="312"/>
      <c r="B180" s="313"/>
      <c r="C180" s="313"/>
      <c r="D180" s="313"/>
      <c r="E180" s="313"/>
      <c r="F180" s="313"/>
      <c r="G180" s="313"/>
      <c r="H180" s="313"/>
      <c r="I180" s="313"/>
      <c r="J180" s="313"/>
      <c r="K180" s="313"/>
      <c r="L180" s="313"/>
      <c r="M180" s="314"/>
    </row>
    <row r="181" spans="1:13" s="58" customFormat="1" ht="15.75">
      <c r="A181" s="315" t="str">
        <f>A163</f>
        <v>Quarter 3 status report (6/30/2018):</v>
      </c>
      <c r="B181" s="316"/>
      <c r="C181" s="316"/>
      <c r="D181" s="316"/>
      <c r="E181" s="316"/>
      <c r="F181" s="316"/>
      <c r="G181" s="316"/>
      <c r="H181" s="316"/>
      <c r="I181" s="316"/>
      <c r="J181" s="316"/>
      <c r="K181" s="316"/>
      <c r="L181" s="316"/>
      <c r="M181" s="317"/>
    </row>
    <row r="182" spans="1:13" s="58" customFormat="1" ht="15">
      <c r="A182" s="312"/>
      <c r="B182" s="313"/>
      <c r="C182" s="313"/>
      <c r="D182" s="313"/>
      <c r="E182" s="313"/>
      <c r="F182" s="313"/>
      <c r="G182" s="313"/>
      <c r="H182" s="313"/>
      <c r="I182" s="313"/>
      <c r="J182" s="313"/>
      <c r="K182" s="313"/>
      <c r="L182" s="313"/>
      <c r="M182" s="314"/>
    </row>
    <row r="183" spans="1:13" s="58" customFormat="1" ht="15.75">
      <c r="A183" s="315" t="str">
        <f>A165</f>
        <v>Quarter 4 status report (9/30/2018):</v>
      </c>
      <c r="B183" s="316"/>
      <c r="C183" s="316"/>
      <c r="D183" s="316"/>
      <c r="E183" s="316"/>
      <c r="F183" s="316"/>
      <c r="G183" s="316"/>
      <c r="H183" s="316"/>
      <c r="I183" s="316"/>
      <c r="J183" s="316"/>
      <c r="K183" s="316"/>
      <c r="L183" s="316"/>
      <c r="M183" s="317"/>
    </row>
    <row r="184" spans="1:13" s="58" customFormat="1" ht="15">
      <c r="A184" s="312"/>
      <c r="B184" s="313"/>
      <c r="C184" s="313"/>
      <c r="D184" s="313"/>
      <c r="E184" s="313"/>
      <c r="F184" s="313"/>
      <c r="G184" s="313"/>
      <c r="H184" s="313"/>
      <c r="I184" s="313"/>
      <c r="J184" s="313"/>
      <c r="K184" s="313"/>
      <c r="L184" s="313"/>
      <c r="M184" s="314"/>
    </row>
    <row r="185" spans="1:13" s="58" customFormat="1" ht="15.75">
      <c r="A185" s="315" t="str">
        <f>A167</f>
        <v>Quarter 5 status report (12/31/2018):</v>
      </c>
      <c r="B185" s="316"/>
      <c r="C185" s="316"/>
      <c r="D185" s="316"/>
      <c r="E185" s="316"/>
      <c r="F185" s="316"/>
      <c r="G185" s="316"/>
      <c r="H185" s="316"/>
      <c r="I185" s="316"/>
      <c r="J185" s="316"/>
      <c r="K185" s="316"/>
      <c r="L185" s="316"/>
      <c r="M185" s="317"/>
    </row>
    <row r="186" spans="1:13" s="58" customFormat="1" ht="15">
      <c r="A186" s="312"/>
      <c r="B186" s="313"/>
      <c r="C186" s="313"/>
      <c r="D186" s="313"/>
      <c r="E186" s="313"/>
      <c r="F186" s="313"/>
      <c r="G186" s="313"/>
      <c r="H186" s="313"/>
      <c r="I186" s="313"/>
      <c r="J186" s="313"/>
      <c r="K186" s="313"/>
      <c r="L186" s="313"/>
      <c r="M186" s="314"/>
    </row>
    <row r="187" spans="1:13" s="58" customFormat="1" ht="15.75">
      <c r="A187" s="315" t="str">
        <f>A169</f>
        <v>Quarter 6 status report (3/31/2019):</v>
      </c>
      <c r="B187" s="316"/>
      <c r="C187" s="316"/>
      <c r="D187" s="316"/>
      <c r="E187" s="316"/>
      <c r="F187" s="316"/>
      <c r="G187" s="316"/>
      <c r="H187" s="316"/>
      <c r="I187" s="316"/>
      <c r="J187" s="316"/>
      <c r="K187" s="316"/>
      <c r="L187" s="316"/>
      <c r="M187" s="317"/>
    </row>
    <row r="188" spans="1:13" s="58" customFormat="1" ht="15">
      <c r="A188" s="312"/>
      <c r="B188" s="313"/>
      <c r="C188" s="313"/>
      <c r="D188" s="313"/>
      <c r="E188" s="313"/>
      <c r="F188" s="313"/>
      <c r="G188" s="313"/>
      <c r="H188" s="313"/>
      <c r="I188" s="313"/>
      <c r="J188" s="313"/>
      <c r="K188" s="313"/>
      <c r="L188" s="313"/>
      <c r="M188" s="314"/>
    </row>
    <row r="189" spans="1:13" s="58" customFormat="1" ht="15.75">
      <c r="A189" s="315" t="str">
        <f>A171</f>
        <v>Quarter 7 status report (6/30/2019):</v>
      </c>
      <c r="B189" s="316"/>
      <c r="C189" s="316"/>
      <c r="D189" s="316"/>
      <c r="E189" s="316"/>
      <c r="F189" s="316"/>
      <c r="G189" s="316"/>
      <c r="H189" s="316"/>
      <c r="I189" s="316"/>
      <c r="J189" s="316"/>
      <c r="K189" s="316"/>
      <c r="L189" s="316"/>
      <c r="M189" s="317"/>
    </row>
    <row r="190" spans="1:13" s="58" customFormat="1" ht="15">
      <c r="A190" s="312"/>
      <c r="B190" s="313"/>
      <c r="C190" s="313"/>
      <c r="D190" s="313"/>
      <c r="E190" s="313"/>
      <c r="F190" s="313"/>
      <c r="G190" s="313"/>
      <c r="H190" s="313"/>
      <c r="I190" s="313"/>
      <c r="J190" s="313"/>
      <c r="K190" s="313"/>
      <c r="L190" s="313"/>
      <c r="M190" s="314"/>
    </row>
    <row r="191" spans="1:13" s="58" customFormat="1" ht="15.75">
      <c r="A191" s="315" t="str">
        <f>A173</f>
        <v>Quarter 8 status report (9/30/2019):</v>
      </c>
      <c r="B191" s="316"/>
      <c r="C191" s="316"/>
      <c r="D191" s="316"/>
      <c r="E191" s="316"/>
      <c r="F191" s="316"/>
      <c r="G191" s="316"/>
      <c r="H191" s="316"/>
      <c r="I191" s="316"/>
      <c r="J191" s="316"/>
      <c r="K191" s="316"/>
      <c r="L191" s="316"/>
      <c r="M191" s="317"/>
    </row>
    <row r="192" spans="1:13" s="58" customFormat="1" ht="15.75" thickBot="1">
      <c r="A192" s="344"/>
      <c r="B192" s="345"/>
      <c r="C192" s="345"/>
      <c r="D192" s="345"/>
      <c r="E192" s="345"/>
      <c r="F192" s="345"/>
      <c r="G192" s="345"/>
      <c r="H192" s="345"/>
      <c r="I192" s="345"/>
      <c r="J192" s="345"/>
      <c r="K192" s="345"/>
      <c r="L192" s="345"/>
      <c r="M192" s="346"/>
    </row>
    <row r="193" spans="1:13" s="164" customFormat="1" ht="15">
      <c r="A193" s="82"/>
      <c r="B193" s="82"/>
      <c r="C193" s="82"/>
      <c r="D193" s="3"/>
      <c r="E193" s="82"/>
      <c r="F193" s="82"/>
      <c r="G193" s="82"/>
      <c r="H193" s="82"/>
      <c r="I193" s="82"/>
      <c r="J193" s="82"/>
      <c r="K193" s="82"/>
      <c r="L193" s="82"/>
      <c r="M193" s="82"/>
    </row>
    <row r="194" spans="1:13" s="3" customFormat="1" ht="15">
      <c r="A194" s="162"/>
      <c r="B194" s="162"/>
      <c r="C194" s="162"/>
      <c r="E194" s="162"/>
      <c r="F194" s="162"/>
      <c r="G194" s="162"/>
      <c r="H194" s="162"/>
      <c r="I194" s="162"/>
      <c r="J194" s="162"/>
      <c r="K194" s="162"/>
      <c r="L194" s="162"/>
      <c r="M194" s="162"/>
    </row>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sheetData>
  <sheetProtection password="C0F8" sheet="1" objects="1" scenarios="1" formatRows="0" insertRows="0"/>
  <mergeCells count="161">
    <mergeCell ref="A1:M1"/>
    <mergeCell ref="A2:E3"/>
    <mergeCell ref="F2:M3"/>
    <mergeCell ref="A6:A45"/>
    <mergeCell ref="B6:B45"/>
    <mergeCell ref="A48:M48"/>
    <mergeCell ref="A49:M49"/>
    <mergeCell ref="B4:E4"/>
    <mergeCell ref="F4:M4"/>
    <mergeCell ref="A59:M59"/>
    <mergeCell ref="A60:M60"/>
    <mergeCell ref="A66:M66"/>
    <mergeCell ref="A67:K68"/>
    <mergeCell ref="L67:M67"/>
    <mergeCell ref="L68:M68"/>
    <mergeCell ref="A69:M69"/>
    <mergeCell ref="A46:M46"/>
    <mergeCell ref="A47:M47"/>
    <mergeCell ref="A65:M65"/>
    <mergeCell ref="A64:L64"/>
    <mergeCell ref="A61:M61"/>
    <mergeCell ref="A62:M62"/>
    <mergeCell ref="A63:M63"/>
    <mergeCell ref="A50:M50"/>
    <mergeCell ref="A51:M51"/>
    <mergeCell ref="A52:M52"/>
    <mergeCell ref="A53:M53"/>
    <mergeCell ref="A54:M54"/>
    <mergeCell ref="A55:M55"/>
    <mergeCell ref="A56:M56"/>
    <mergeCell ref="A57:M57"/>
    <mergeCell ref="A58:M58"/>
    <mergeCell ref="A81:M81"/>
    <mergeCell ref="A70:M70"/>
    <mergeCell ref="A71:M71"/>
    <mergeCell ref="A72:M72"/>
    <mergeCell ref="A73:M73"/>
    <mergeCell ref="A74:M74"/>
    <mergeCell ref="A75:M75"/>
    <mergeCell ref="A76:M76"/>
    <mergeCell ref="A77:M77"/>
    <mergeCell ref="A78:M78"/>
    <mergeCell ref="A79:M79"/>
    <mergeCell ref="A80:M80"/>
    <mergeCell ref="A92:M92"/>
    <mergeCell ref="A82:M82"/>
    <mergeCell ref="A83:M83"/>
    <mergeCell ref="A84:M84"/>
    <mergeCell ref="A85:K86"/>
    <mergeCell ref="L85:M85"/>
    <mergeCell ref="L86:M86"/>
    <mergeCell ref="A87:M87"/>
    <mergeCell ref="A88:M88"/>
    <mergeCell ref="A89:M89"/>
    <mergeCell ref="A90:M90"/>
    <mergeCell ref="A91:M91"/>
    <mergeCell ref="A93:M93"/>
    <mergeCell ref="A94:M94"/>
    <mergeCell ref="A95:M95"/>
    <mergeCell ref="A96:M96"/>
    <mergeCell ref="A97:M97"/>
    <mergeCell ref="A99:M99"/>
    <mergeCell ref="A100:M100"/>
    <mergeCell ref="A101:M101"/>
    <mergeCell ref="A102:M102"/>
    <mergeCell ref="A115:M115"/>
    <mergeCell ref="A116:M116"/>
    <mergeCell ref="A105:M105"/>
    <mergeCell ref="A106:M106"/>
    <mergeCell ref="A107:M107"/>
    <mergeCell ref="A108:M108"/>
    <mergeCell ref="A109:M109"/>
    <mergeCell ref="A110:M110"/>
    <mergeCell ref="A98:M98"/>
    <mergeCell ref="A111:M111"/>
    <mergeCell ref="A112:M112"/>
    <mergeCell ref="A113:M113"/>
    <mergeCell ref="A114:M114"/>
    <mergeCell ref="A103:K104"/>
    <mergeCell ref="L103:M103"/>
    <mergeCell ref="L104:M104"/>
    <mergeCell ref="A129:M129"/>
    <mergeCell ref="A130:M130"/>
    <mergeCell ref="A131:M131"/>
    <mergeCell ref="A132:M132"/>
    <mergeCell ref="A133:M133"/>
    <mergeCell ref="A134:M134"/>
    <mergeCell ref="A128:M128"/>
    <mergeCell ref="A117:M117"/>
    <mergeCell ref="A118:M118"/>
    <mergeCell ref="A119:M119"/>
    <mergeCell ref="A120:M120"/>
    <mergeCell ref="A121:K122"/>
    <mergeCell ref="L121:M121"/>
    <mergeCell ref="L122:M122"/>
    <mergeCell ref="A123:M123"/>
    <mergeCell ref="A124:M124"/>
    <mergeCell ref="A125:M125"/>
    <mergeCell ref="A126:M126"/>
    <mergeCell ref="A127:M127"/>
    <mergeCell ref="A139:K140"/>
    <mergeCell ref="L139:M139"/>
    <mergeCell ref="L140:M140"/>
    <mergeCell ref="A141:M141"/>
    <mergeCell ref="A142:M142"/>
    <mergeCell ref="A135:M135"/>
    <mergeCell ref="A136:M136"/>
    <mergeCell ref="A137:M137"/>
    <mergeCell ref="A138:M138"/>
    <mergeCell ref="A148:M148"/>
    <mergeCell ref="A149:M149"/>
    <mergeCell ref="A150:M150"/>
    <mergeCell ref="A151:M151"/>
    <mergeCell ref="A152:M152"/>
    <mergeCell ref="A143:M143"/>
    <mergeCell ref="A144:M144"/>
    <mergeCell ref="A145:M145"/>
    <mergeCell ref="A146:M146"/>
    <mergeCell ref="A147:M147"/>
    <mergeCell ref="A159:M159"/>
    <mergeCell ref="A160:M160"/>
    <mergeCell ref="A161:M161"/>
    <mergeCell ref="A162:M162"/>
    <mergeCell ref="A163:M163"/>
    <mergeCell ref="A153:M153"/>
    <mergeCell ref="A154:M154"/>
    <mergeCell ref="A155:M155"/>
    <mergeCell ref="A156:M156"/>
    <mergeCell ref="A157:K158"/>
    <mergeCell ref="L157:M157"/>
    <mergeCell ref="L158:M158"/>
    <mergeCell ref="A169:M169"/>
    <mergeCell ref="A170:M170"/>
    <mergeCell ref="A171:M171"/>
    <mergeCell ref="A172:M172"/>
    <mergeCell ref="A173:M173"/>
    <mergeCell ref="A164:M164"/>
    <mergeCell ref="A165:M165"/>
    <mergeCell ref="A166:M166"/>
    <mergeCell ref="A167:M167"/>
    <mergeCell ref="A168:M168"/>
    <mergeCell ref="A178:M178"/>
    <mergeCell ref="A179:M179"/>
    <mergeCell ref="A180:M180"/>
    <mergeCell ref="A181:M181"/>
    <mergeCell ref="A182:M182"/>
    <mergeCell ref="A174:M174"/>
    <mergeCell ref="A175:K176"/>
    <mergeCell ref="L175:M175"/>
    <mergeCell ref="L176:M176"/>
    <mergeCell ref="A177:M177"/>
    <mergeCell ref="A188:M188"/>
    <mergeCell ref="A189:M189"/>
    <mergeCell ref="A190:M190"/>
    <mergeCell ref="A191:M191"/>
    <mergeCell ref="A192:M192"/>
    <mergeCell ref="A183:M183"/>
    <mergeCell ref="A184:M184"/>
    <mergeCell ref="A185:M185"/>
    <mergeCell ref="A186:M186"/>
    <mergeCell ref="A187:M187"/>
  </mergeCells>
  <conditionalFormatting sqref="M64">
    <cfRule type="notContainsBlanks" priority="1" dxfId="0">
      <formula>LEN(TRIM(M64))&gt;0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1" r:id="rId1"/>
  <rowBreaks count="5" manualBreakCount="5">
    <brk id="65" max="255" man="1"/>
    <brk id="138" max="255" man="1"/>
    <brk id="210" max="255" man="1"/>
    <brk id="282" max="255" man="1"/>
    <brk id="354" max="255" man="1"/>
  </rowBreaks>
  <ignoredErrors>
    <ignoredError sqref="F2 F5:M5 C5:D5"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26">
      <selection activeCell="Q50" sqref="Q50"/>
    </sheetView>
  </sheetViews>
  <sheetFormatPr defaultColWidth="8.8515625" defaultRowHeight="12.75"/>
  <cols>
    <col min="1" max="1" width="53.28125" style="4" customWidth="1"/>
    <col min="2" max="2" width="13.140625" style="4" bestFit="1" customWidth="1"/>
    <col min="3" max="3" width="12.8515625" style="4" customWidth="1"/>
    <col min="4" max="4" width="12.8515625" style="58" hidden="1" customWidth="1"/>
    <col min="5" max="5" width="11.28125" style="4" customWidth="1"/>
    <col min="6" max="6" width="11.57421875" style="4" customWidth="1"/>
    <col min="7" max="9" width="10.7109375" style="4" customWidth="1"/>
    <col min="10" max="10" width="12.7109375" style="4" customWidth="1"/>
    <col min="11" max="13" width="10.7109375" style="4" customWidth="1"/>
    <col min="14" max="16384" width="8.8515625" style="4" customWidth="1"/>
  </cols>
  <sheetData>
    <row r="1" spans="1:13" s="27" customFormat="1" ht="21.75" thickBot="1">
      <c r="A1" s="286" t="s">
        <v>0</v>
      </c>
      <c r="B1" s="287"/>
      <c r="C1" s="287"/>
      <c r="D1" s="287"/>
      <c r="E1" s="287"/>
      <c r="F1" s="287"/>
      <c r="G1" s="287"/>
      <c r="H1" s="287"/>
      <c r="I1" s="287"/>
      <c r="J1" s="287"/>
      <c r="K1" s="287"/>
      <c r="L1" s="287"/>
      <c r="M1" s="288"/>
    </row>
    <row r="2" spans="1:14" ht="14.2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3.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6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 customHeight="1" thickBot="1" thickTop="1">
      <c r="A6" s="301" t="s">
        <v>112</v>
      </c>
      <c r="B6" s="302" t="str">
        <f>'Biennial SQSP Overview'!C24</f>
        <v>≥ 50% &amp; ≤ 95%</v>
      </c>
      <c r="C6" s="386">
        <f>'Biennial SQSP Overview'!G24</f>
        <v>0.4343</v>
      </c>
      <c r="D6" s="386">
        <f>'Alternate Year Overview'!G24</f>
        <v>0</v>
      </c>
      <c r="E6" s="66" t="s">
        <v>2</v>
      </c>
      <c r="F6" s="205">
        <v>0.45</v>
      </c>
      <c r="G6" s="206">
        <v>0.47</v>
      </c>
      <c r="H6" s="206">
        <v>0.49</v>
      </c>
      <c r="I6" s="206">
        <v>0.5</v>
      </c>
      <c r="J6" s="206">
        <v>0.52</v>
      </c>
      <c r="K6" s="206">
        <v>0.53</v>
      </c>
      <c r="L6" s="206">
        <v>0.54</v>
      </c>
      <c r="M6" s="206">
        <v>0.55</v>
      </c>
      <c r="N6" s="3"/>
    </row>
    <row r="7" spans="1:14" ht="15" customHeight="1" thickBot="1">
      <c r="A7" s="301"/>
      <c r="B7" s="303"/>
      <c r="C7" s="386"/>
      <c r="D7" s="386"/>
      <c r="E7" s="72" t="s">
        <v>3</v>
      </c>
      <c r="F7" s="41"/>
      <c r="G7" s="41"/>
      <c r="H7" s="41"/>
      <c r="I7" s="41"/>
      <c r="J7" s="41"/>
      <c r="K7" s="41"/>
      <c r="L7" s="41"/>
      <c r="M7" s="41"/>
      <c r="N7" s="3"/>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t="s">
        <v>365</v>
      </c>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39" customHeight="1">
      <c r="A18" s="321" t="s">
        <v>366</v>
      </c>
      <c r="B18" s="322"/>
      <c r="C18" s="322"/>
      <c r="D18" s="322"/>
      <c r="E18" s="322"/>
      <c r="F18" s="322"/>
      <c r="G18" s="322"/>
      <c r="H18" s="322"/>
      <c r="I18" s="322"/>
      <c r="J18" s="322"/>
      <c r="K18" s="322"/>
      <c r="L18" s="322"/>
      <c r="M18" s="323"/>
    </row>
    <row r="19" spans="1:13" s="31" customFormat="1" ht="39" customHeight="1">
      <c r="A19" s="341" t="s">
        <v>245</v>
      </c>
      <c r="B19" s="342"/>
      <c r="C19" s="342"/>
      <c r="D19" s="342"/>
      <c r="E19" s="342"/>
      <c r="F19" s="342"/>
      <c r="G19" s="342"/>
      <c r="H19" s="342"/>
      <c r="I19" s="342"/>
      <c r="J19" s="342"/>
      <c r="K19" s="342"/>
      <c r="L19" s="342"/>
      <c r="M19" s="343"/>
    </row>
    <row r="20" spans="1:13" s="31" customFormat="1" ht="39" customHeight="1">
      <c r="A20" s="369" t="s">
        <v>358</v>
      </c>
      <c r="B20" s="319"/>
      <c r="C20" s="319"/>
      <c r="D20" s="319"/>
      <c r="E20" s="319"/>
      <c r="F20" s="319"/>
      <c r="G20" s="319"/>
      <c r="H20" s="319"/>
      <c r="I20" s="319"/>
      <c r="J20" s="319"/>
      <c r="K20" s="319"/>
      <c r="L20" s="319"/>
      <c r="M20" s="320"/>
    </row>
    <row r="21" spans="1:13" s="31" customFormat="1" ht="15">
      <c r="A21" s="321" t="s">
        <v>367</v>
      </c>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15" customHeight="1" thickBot="1">
      <c r="A24" s="321" t="s">
        <v>368</v>
      </c>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62" t="s">
        <v>369</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t="s">
        <v>451</v>
      </c>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62" t="s">
        <v>370</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t="s">
        <v>452</v>
      </c>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31" t="s">
        <v>214</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password="C0F8" sheet="1" objects="1" scenarios="1"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D7">
    <cfRule type="cellIs" priority="2" dxfId="3" operator="between">
      <formula>0.5</formula>
      <formula>0.95</formula>
    </cfRule>
    <cfRule type="cellIs" priority="3" dxfId="3" operator="equal">
      <formula>0</formula>
    </cfRule>
    <cfRule type="cellIs" priority="4" dxfId="2" operator="greaterThan">
      <formula>0.95</formula>
    </cfRule>
    <cfRule type="cellIs" priority="5" dxfId="2" operator="lessThan">
      <formula>0.5</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4" max="255" man="1"/>
    <brk id="136" max="255" man="1"/>
  </rowBreaks>
  <ignoredErrors>
    <ignoredError sqref="B6:C7 F2 F5:M5 C5:D5"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1">
      <selection activeCell="A20" sqref="A20:IV20"/>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1.421875" style="4" customWidth="1"/>
    <col min="7" max="9" width="10.7109375" style="4" customWidth="1"/>
    <col min="10" max="10" width="11.28125" style="4" customWidth="1"/>
    <col min="11" max="13" width="10.7109375" style="4" customWidth="1"/>
    <col min="14" max="16384" width="8.8515625" style="4" customWidth="1"/>
  </cols>
  <sheetData>
    <row r="1" spans="1:13" s="27" customFormat="1" ht="21.75" thickBot="1">
      <c r="A1" s="286" t="s">
        <v>114</v>
      </c>
      <c r="B1" s="287"/>
      <c r="C1" s="287"/>
      <c r="D1" s="287"/>
      <c r="E1" s="287"/>
      <c r="F1" s="287"/>
      <c r="G1" s="287"/>
      <c r="H1" s="287"/>
      <c r="I1" s="287"/>
      <c r="J1" s="287"/>
      <c r="K1" s="287"/>
      <c r="L1" s="287"/>
      <c r="M1" s="288"/>
    </row>
    <row r="2" spans="1:14" ht="14.2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3.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6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75" thickBot="1">
      <c r="A6" s="301" t="s">
        <v>14</v>
      </c>
      <c r="B6" s="302" t="str">
        <f>'Biennial SQSP Overview'!C25</f>
        <v>≥ 68%</v>
      </c>
      <c r="C6" s="386">
        <f>'Biennial SQSP Overview'!G25</f>
        <v>1.1003</v>
      </c>
      <c r="D6" s="386">
        <f>'Alternate Year Overview'!G25</f>
        <v>0</v>
      </c>
      <c r="E6" s="66" t="s">
        <v>2</v>
      </c>
      <c r="F6" s="35"/>
      <c r="G6" s="35"/>
      <c r="H6" s="35"/>
      <c r="I6" s="35"/>
      <c r="J6" s="35"/>
      <c r="K6" s="35"/>
      <c r="L6" s="35"/>
      <c r="M6" s="35"/>
      <c r="N6" s="3"/>
    </row>
    <row r="7" spans="1:14" ht="15.75" thickBot="1">
      <c r="A7" s="301"/>
      <c r="B7" s="303"/>
      <c r="C7" s="386"/>
      <c r="D7" s="386"/>
      <c r="E7" s="72" t="s">
        <v>3</v>
      </c>
      <c r="F7" s="41"/>
      <c r="G7" s="41"/>
      <c r="H7" s="41"/>
      <c r="I7" s="41"/>
      <c r="J7" s="41"/>
      <c r="K7" s="41"/>
      <c r="L7" s="41"/>
      <c r="M7" s="41"/>
      <c r="N7" s="3"/>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15" customHeight="1">
      <c r="A18" s="321"/>
      <c r="B18" s="322"/>
      <c r="C18" s="322"/>
      <c r="D18" s="322"/>
      <c r="E18" s="322"/>
      <c r="F18" s="322"/>
      <c r="G18" s="322"/>
      <c r="H18" s="322"/>
      <c r="I18" s="322"/>
      <c r="J18" s="322"/>
      <c r="K18" s="322"/>
      <c r="L18" s="322"/>
      <c r="M18" s="323"/>
    </row>
    <row r="19" spans="1:13" s="31" customFormat="1" ht="15" customHeight="1" hidden="1">
      <c r="A19" s="341" t="s">
        <v>245</v>
      </c>
      <c r="B19" s="342"/>
      <c r="C19" s="342"/>
      <c r="D19" s="342"/>
      <c r="E19" s="342"/>
      <c r="F19" s="342"/>
      <c r="G19" s="342"/>
      <c r="H19" s="342"/>
      <c r="I19" s="342"/>
      <c r="J19" s="342"/>
      <c r="K19" s="342"/>
      <c r="L19" s="342"/>
      <c r="M19" s="343"/>
    </row>
    <row r="20" spans="1:13" s="31" customFormat="1" ht="30" customHeight="1">
      <c r="A20" s="318" t="s">
        <v>75</v>
      </c>
      <c r="B20" s="319"/>
      <c r="C20" s="319"/>
      <c r="D20" s="319"/>
      <c r="E20" s="319"/>
      <c r="F20" s="319"/>
      <c r="G20" s="319"/>
      <c r="H20" s="319"/>
      <c r="I20" s="319"/>
      <c r="J20" s="319"/>
      <c r="K20" s="319"/>
      <c r="L20" s="319"/>
      <c r="M20" s="320"/>
    </row>
    <row r="21" spans="1:13" s="31" customFormat="1" ht="15" customHeight="1">
      <c r="A21" s="321"/>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15" customHeight="1" thickBot="1">
      <c r="A24" s="321"/>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31" t="s">
        <v>212</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31" t="s">
        <v>213</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31" t="s">
        <v>214</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C7">
    <cfRule type="cellIs" priority="5" dxfId="3" operator="greaterThanOrEqual">
      <formula>0.68</formula>
    </cfRule>
    <cfRule type="cellIs" priority="6" dxfId="3" operator="equal">
      <formula>0</formula>
    </cfRule>
    <cfRule type="cellIs" priority="7" dxfId="2" operator="lessThan">
      <formula>0.68</formula>
    </cfRule>
  </conditionalFormatting>
  <conditionalFormatting sqref="D6:D7">
    <cfRule type="cellIs" priority="2" dxfId="3" operator="equal">
      <formula>0</formula>
    </cfRule>
    <cfRule type="cellIs" priority="3" dxfId="2" operator="lessThan">
      <formula>0.68</formula>
    </cfRule>
    <cfRule type="cellIs" priority="4" dxfId="3" operator="greaterThanOrEqual">
      <formula>0.68</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55" r:id="rId1"/>
  <rowBreaks count="2" manualBreakCount="2">
    <brk id="64" max="255" man="1"/>
    <brk id="136" max="255" man="1"/>
  </rowBreaks>
  <ignoredErrors>
    <ignoredError sqref="B6:C6 F2 C5" unlockedFormula="1"/>
    <ignoredError sqref="G5:M5 D5:E5 F5" evalError="1" unlocked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N176"/>
  <sheetViews>
    <sheetView zoomScalePageLayoutView="0" workbookViewId="0" topLeftCell="A49">
      <selection activeCell="R73" sqref="R73"/>
    </sheetView>
  </sheetViews>
  <sheetFormatPr defaultColWidth="8.8515625" defaultRowHeight="12.75"/>
  <cols>
    <col min="1" max="1" width="53.28125" style="4" customWidth="1"/>
    <col min="2" max="2" width="13.140625" style="4" customWidth="1"/>
    <col min="3" max="3" width="18.8515625" style="4" customWidth="1"/>
    <col min="4" max="4" width="18.7109375" style="58" hidden="1" customWidth="1"/>
    <col min="5" max="5" width="11.28125" style="4" customWidth="1"/>
    <col min="6" max="6" width="12.7109375" style="4" customWidth="1"/>
    <col min="7" max="9" width="10.7109375" style="4" customWidth="1"/>
    <col min="10" max="10" width="11.57421875" style="4" customWidth="1"/>
    <col min="11" max="13" width="10.7109375" style="4" customWidth="1"/>
    <col min="14" max="16384" width="8.8515625" style="4" customWidth="1"/>
  </cols>
  <sheetData>
    <row r="1" spans="1:13" s="27" customFormat="1" ht="21.75" thickBot="1">
      <c r="A1" s="286" t="s">
        <v>103</v>
      </c>
      <c r="B1" s="287"/>
      <c r="C1" s="287"/>
      <c r="D1" s="287"/>
      <c r="E1" s="287"/>
      <c r="F1" s="287"/>
      <c r="G1" s="287"/>
      <c r="H1" s="287"/>
      <c r="I1" s="287"/>
      <c r="J1" s="287"/>
      <c r="K1" s="287"/>
      <c r="L1" s="287"/>
      <c r="M1" s="288"/>
    </row>
    <row r="2" spans="1:14"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2.7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36.75" customHeight="1" thickBot="1">
      <c r="A5" s="64" t="s">
        <v>29</v>
      </c>
      <c r="B5" s="43"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75" customHeight="1" hidden="1" thickBot="1">
      <c r="A6" s="388" t="s">
        <v>102</v>
      </c>
      <c r="B6" s="391" t="s">
        <v>76</v>
      </c>
      <c r="C6" s="74" t="s">
        <v>176</v>
      </c>
      <c r="D6" s="74" t="s">
        <v>176</v>
      </c>
      <c r="E6" s="75" t="s">
        <v>2</v>
      </c>
      <c r="F6" s="44"/>
      <c r="G6" s="44"/>
      <c r="H6" s="44"/>
      <c r="I6" s="44"/>
      <c r="J6" s="44"/>
      <c r="K6" s="44"/>
      <c r="L6" s="44"/>
      <c r="M6" s="44"/>
      <c r="N6" s="3"/>
    </row>
    <row r="7" spans="1:14" ht="15.75" customHeight="1" hidden="1" thickBot="1">
      <c r="A7" s="389"/>
      <c r="B7" s="392"/>
      <c r="C7" s="103"/>
      <c r="D7" s="103"/>
      <c r="E7" s="67" t="s">
        <v>3</v>
      </c>
      <c r="F7" s="28"/>
      <c r="G7" s="28"/>
      <c r="H7" s="28"/>
      <c r="I7" s="28"/>
      <c r="J7" s="28"/>
      <c r="K7" s="28"/>
      <c r="L7" s="28"/>
      <c r="M7" s="28"/>
      <c r="N7" s="3"/>
    </row>
    <row r="8" spans="1:14" ht="15.75" customHeight="1" hidden="1" thickBot="1">
      <c r="A8" s="389"/>
      <c r="B8" s="392"/>
      <c r="C8" s="74" t="s">
        <v>177</v>
      </c>
      <c r="D8" s="74" t="s">
        <v>177</v>
      </c>
      <c r="E8" s="75" t="s">
        <v>2</v>
      </c>
      <c r="F8" s="44"/>
      <c r="G8" s="44"/>
      <c r="H8" s="44"/>
      <c r="I8" s="45"/>
      <c r="J8" s="45"/>
      <c r="K8" s="45"/>
      <c r="L8" s="45"/>
      <c r="M8" s="45"/>
      <c r="N8" s="3"/>
    </row>
    <row r="9" spans="1:14" ht="15.75" customHeight="1" hidden="1" thickBot="1">
      <c r="A9" s="389"/>
      <c r="B9" s="392"/>
      <c r="C9" s="103"/>
      <c r="D9" s="103"/>
      <c r="E9" s="67" t="s">
        <v>3</v>
      </c>
      <c r="F9" s="28"/>
      <c r="G9" s="28"/>
      <c r="H9" s="28"/>
      <c r="I9" s="40"/>
      <c r="J9" s="40"/>
      <c r="K9" s="40"/>
      <c r="L9" s="40"/>
      <c r="M9" s="40"/>
      <c r="N9" s="3"/>
    </row>
    <row r="10" spans="1:14" ht="15.75" customHeight="1" hidden="1" thickBot="1">
      <c r="A10" s="389"/>
      <c r="B10" s="392"/>
      <c r="C10" s="74" t="s">
        <v>178</v>
      </c>
      <c r="D10" s="74" t="s">
        <v>178</v>
      </c>
      <c r="E10" s="75" t="s">
        <v>2</v>
      </c>
      <c r="F10" s="44"/>
      <c r="G10" s="44"/>
      <c r="H10" s="44"/>
      <c r="I10" s="45"/>
      <c r="J10" s="45"/>
      <c r="K10" s="45"/>
      <c r="L10" s="45"/>
      <c r="M10" s="45"/>
      <c r="N10" s="3"/>
    </row>
    <row r="11" spans="1:14" ht="15.75" customHeight="1" hidden="1" thickBot="1">
      <c r="A11" s="389"/>
      <c r="B11" s="392"/>
      <c r="C11" s="103"/>
      <c r="D11" s="103"/>
      <c r="E11" s="67" t="s">
        <v>3</v>
      </c>
      <c r="F11" s="28"/>
      <c r="G11" s="28"/>
      <c r="H11" s="28"/>
      <c r="I11" s="40"/>
      <c r="J11" s="40"/>
      <c r="K11" s="40"/>
      <c r="L11" s="40"/>
      <c r="M11" s="40"/>
      <c r="N11" s="3"/>
    </row>
    <row r="12" spans="1:14" ht="15.75" customHeight="1" hidden="1" thickBot="1">
      <c r="A12" s="389"/>
      <c r="B12" s="392"/>
      <c r="C12" s="74" t="s">
        <v>180</v>
      </c>
      <c r="D12" s="74" t="s">
        <v>180</v>
      </c>
      <c r="E12" s="75" t="s">
        <v>2</v>
      </c>
      <c r="F12" s="44"/>
      <c r="G12" s="44"/>
      <c r="H12" s="44"/>
      <c r="I12" s="45"/>
      <c r="J12" s="45"/>
      <c r="K12" s="45"/>
      <c r="L12" s="45"/>
      <c r="M12" s="45"/>
      <c r="N12" s="3"/>
    </row>
    <row r="13" spans="1:14" ht="15.75" customHeight="1" hidden="1" thickBot="1">
      <c r="A13" s="389"/>
      <c r="B13" s="392"/>
      <c r="C13" s="103"/>
      <c r="D13" s="103"/>
      <c r="E13" s="67" t="s">
        <v>3</v>
      </c>
      <c r="F13" s="28"/>
      <c r="G13" s="28"/>
      <c r="H13" s="28"/>
      <c r="I13" s="40"/>
      <c r="J13" s="40"/>
      <c r="K13" s="40"/>
      <c r="L13" s="40"/>
      <c r="M13" s="40"/>
      <c r="N13" s="3"/>
    </row>
    <row r="14" spans="1:14" ht="15.75" customHeight="1" hidden="1" thickBot="1">
      <c r="A14" s="389"/>
      <c r="B14" s="392"/>
      <c r="C14" s="74" t="s">
        <v>181</v>
      </c>
      <c r="D14" s="74" t="s">
        <v>181</v>
      </c>
      <c r="E14" s="75" t="s">
        <v>2</v>
      </c>
      <c r="F14" s="44"/>
      <c r="G14" s="44"/>
      <c r="H14" s="44"/>
      <c r="I14" s="45"/>
      <c r="J14" s="45"/>
      <c r="K14" s="45"/>
      <c r="L14" s="45"/>
      <c r="M14" s="45"/>
      <c r="N14" s="3"/>
    </row>
    <row r="15" spans="1:14" ht="15.75" customHeight="1" hidden="1" thickBot="1">
      <c r="A15" s="389"/>
      <c r="B15" s="392"/>
      <c r="C15" s="103"/>
      <c r="D15" s="103"/>
      <c r="E15" s="67" t="s">
        <v>3</v>
      </c>
      <c r="F15" s="28"/>
      <c r="G15" s="28"/>
      <c r="H15" s="28"/>
      <c r="I15" s="40"/>
      <c r="J15" s="40"/>
      <c r="K15" s="40"/>
      <c r="L15" s="40"/>
      <c r="M15" s="40"/>
      <c r="N15" s="3"/>
    </row>
    <row r="16" spans="1:14" ht="15.75" customHeight="1" hidden="1" thickBot="1">
      <c r="A16" s="389"/>
      <c r="B16" s="392"/>
      <c r="C16" s="74" t="s">
        <v>203</v>
      </c>
      <c r="D16" s="74" t="s">
        <v>203</v>
      </c>
      <c r="E16" s="75" t="s">
        <v>2</v>
      </c>
      <c r="F16" s="44"/>
      <c r="G16" s="44"/>
      <c r="H16" s="44"/>
      <c r="I16" s="45"/>
      <c r="J16" s="45"/>
      <c r="K16" s="45"/>
      <c r="L16" s="45"/>
      <c r="M16" s="45"/>
      <c r="N16" s="3"/>
    </row>
    <row r="17" spans="1:14" ht="15.75" customHeight="1" hidden="1" thickBot="1">
      <c r="A17" s="389"/>
      <c r="B17" s="392"/>
      <c r="C17" s="103"/>
      <c r="D17" s="103"/>
      <c r="E17" s="67" t="s">
        <v>3</v>
      </c>
      <c r="F17" s="28"/>
      <c r="G17" s="28"/>
      <c r="H17" s="28"/>
      <c r="I17" s="40"/>
      <c r="J17" s="40"/>
      <c r="K17" s="40"/>
      <c r="L17" s="40"/>
      <c r="M17" s="40"/>
      <c r="N17" s="3"/>
    </row>
    <row r="18" spans="1:14" ht="15.75" customHeight="1" hidden="1" thickBot="1">
      <c r="A18" s="389"/>
      <c r="B18" s="392"/>
      <c r="C18" s="74" t="s">
        <v>193</v>
      </c>
      <c r="D18" s="74" t="s">
        <v>193</v>
      </c>
      <c r="E18" s="75" t="s">
        <v>2</v>
      </c>
      <c r="F18" s="44"/>
      <c r="G18" s="44"/>
      <c r="H18" s="44"/>
      <c r="I18" s="45"/>
      <c r="J18" s="45"/>
      <c r="K18" s="45"/>
      <c r="L18" s="45"/>
      <c r="M18" s="45"/>
      <c r="N18" s="3"/>
    </row>
    <row r="19" spans="1:14" ht="15.75" customHeight="1" hidden="1" thickBot="1">
      <c r="A19" s="389"/>
      <c r="B19" s="392"/>
      <c r="C19" s="103"/>
      <c r="D19" s="103"/>
      <c r="E19" s="67" t="s">
        <v>3</v>
      </c>
      <c r="F19" s="28"/>
      <c r="G19" s="28"/>
      <c r="H19" s="28"/>
      <c r="I19" s="40"/>
      <c r="J19" s="40"/>
      <c r="K19" s="40"/>
      <c r="L19" s="40"/>
      <c r="M19" s="40"/>
      <c r="N19" s="3"/>
    </row>
    <row r="20" spans="1:14" ht="15.75" customHeight="1" thickBot="1" thickTop="1">
      <c r="A20" s="389"/>
      <c r="B20" s="392"/>
      <c r="C20" s="74" t="s">
        <v>194</v>
      </c>
      <c r="D20" s="74" t="s">
        <v>194</v>
      </c>
      <c r="E20" s="75" t="s">
        <v>2</v>
      </c>
      <c r="F20" s="213" t="s">
        <v>127</v>
      </c>
      <c r="G20" s="214" t="s">
        <v>127</v>
      </c>
      <c r="H20" s="214" t="s">
        <v>127</v>
      </c>
      <c r="I20" s="214" t="s">
        <v>127</v>
      </c>
      <c r="J20" s="214" t="s">
        <v>127</v>
      </c>
      <c r="K20" s="214" t="s">
        <v>127</v>
      </c>
      <c r="L20" s="214" t="s">
        <v>127</v>
      </c>
      <c r="M20" s="215"/>
      <c r="N20" s="3"/>
    </row>
    <row r="21" spans="1:14" ht="15.75" customHeight="1" thickBot="1">
      <c r="A21" s="389"/>
      <c r="B21" s="392"/>
      <c r="C21" s="103" t="s">
        <v>201</v>
      </c>
      <c r="D21" s="103"/>
      <c r="E21" s="67" t="s">
        <v>3</v>
      </c>
      <c r="F21" s="207"/>
      <c r="G21" s="208"/>
      <c r="H21" s="208"/>
      <c r="I21" s="208"/>
      <c r="J21" s="208"/>
      <c r="K21" s="208"/>
      <c r="L21" s="208"/>
      <c r="M21" s="208"/>
      <c r="N21" s="3"/>
    </row>
    <row r="22" spans="1:14" ht="15.75" customHeight="1" hidden="1" thickBot="1">
      <c r="A22" s="389"/>
      <c r="B22" s="392"/>
      <c r="C22" s="74" t="s">
        <v>195</v>
      </c>
      <c r="D22" s="74" t="s">
        <v>195</v>
      </c>
      <c r="E22" s="75" t="s">
        <v>2</v>
      </c>
      <c r="F22" s="209"/>
      <c r="G22" s="210"/>
      <c r="H22" s="210"/>
      <c r="I22" s="210"/>
      <c r="J22" s="210"/>
      <c r="K22" s="210"/>
      <c r="L22" s="210"/>
      <c r="M22" s="210"/>
      <c r="N22" s="3"/>
    </row>
    <row r="23" spans="1:14" ht="15.75" customHeight="1" hidden="1" thickBot="1">
      <c r="A23" s="389"/>
      <c r="B23" s="392"/>
      <c r="C23" s="103"/>
      <c r="D23" s="103"/>
      <c r="E23" s="67" t="s">
        <v>3</v>
      </c>
      <c r="F23" s="207"/>
      <c r="G23" s="208"/>
      <c r="H23" s="208"/>
      <c r="I23" s="208"/>
      <c r="J23" s="208"/>
      <c r="K23" s="208"/>
      <c r="L23" s="208"/>
      <c r="M23" s="208"/>
      <c r="N23" s="3"/>
    </row>
    <row r="24" spans="1:14" ht="15.75" customHeight="1" thickBot="1">
      <c r="A24" s="389"/>
      <c r="B24" s="392"/>
      <c r="C24" s="74" t="s">
        <v>196</v>
      </c>
      <c r="D24" s="74" t="s">
        <v>196</v>
      </c>
      <c r="E24" s="75" t="s">
        <v>2</v>
      </c>
      <c r="F24" s="216" t="s">
        <v>127</v>
      </c>
      <c r="G24" s="217" t="s">
        <v>127</v>
      </c>
      <c r="H24" s="217" t="s">
        <v>127</v>
      </c>
      <c r="I24" s="217" t="s">
        <v>127</v>
      </c>
      <c r="J24" s="217" t="s">
        <v>127</v>
      </c>
      <c r="K24" s="217" t="s">
        <v>127</v>
      </c>
      <c r="L24" s="217" t="s">
        <v>127</v>
      </c>
      <c r="M24" s="210"/>
      <c r="N24" s="3"/>
    </row>
    <row r="25" spans="1:14" ht="15.75" customHeight="1" thickBot="1">
      <c r="A25" s="389"/>
      <c r="B25" s="392"/>
      <c r="C25" s="103" t="s">
        <v>201</v>
      </c>
      <c r="D25" s="103"/>
      <c r="E25" s="67" t="s">
        <v>3</v>
      </c>
      <c r="F25" s="207"/>
      <c r="G25" s="208"/>
      <c r="H25" s="208"/>
      <c r="I25" s="208"/>
      <c r="J25" s="208"/>
      <c r="K25" s="208"/>
      <c r="L25" s="208"/>
      <c r="M25" s="208"/>
      <c r="N25" s="3"/>
    </row>
    <row r="26" spans="1:14" ht="15.75" customHeight="1" hidden="1" thickBot="1">
      <c r="A26" s="389"/>
      <c r="B26" s="392"/>
      <c r="C26" s="74" t="s">
        <v>197</v>
      </c>
      <c r="D26" s="74" t="s">
        <v>197</v>
      </c>
      <c r="E26" s="75" t="s">
        <v>2</v>
      </c>
      <c r="F26" s="44"/>
      <c r="G26" s="44"/>
      <c r="H26" s="44"/>
      <c r="I26" s="45"/>
      <c r="J26" s="45"/>
      <c r="K26" s="45"/>
      <c r="L26" s="45"/>
      <c r="M26" s="45"/>
      <c r="N26" s="3"/>
    </row>
    <row r="27" spans="1:14" ht="15.75" customHeight="1" hidden="1" thickBot="1">
      <c r="A27" s="390"/>
      <c r="B27" s="299"/>
      <c r="C27" s="103"/>
      <c r="D27" s="103"/>
      <c r="E27" s="67" t="s">
        <v>3</v>
      </c>
      <c r="F27" s="28"/>
      <c r="G27" s="28"/>
      <c r="H27" s="28"/>
      <c r="I27" s="40"/>
      <c r="J27" s="40"/>
      <c r="K27" s="40"/>
      <c r="L27" s="40"/>
      <c r="M27" s="40"/>
      <c r="N27" s="3"/>
    </row>
    <row r="28" spans="1:13" s="55" customFormat="1" ht="15.75" thickBot="1">
      <c r="A28" s="356" t="s">
        <v>221</v>
      </c>
      <c r="B28" s="357"/>
      <c r="C28" s="357"/>
      <c r="D28" s="357"/>
      <c r="E28" s="357"/>
      <c r="F28" s="357"/>
      <c r="G28" s="357"/>
      <c r="H28" s="357"/>
      <c r="I28" s="357"/>
      <c r="J28" s="357"/>
      <c r="K28" s="357"/>
      <c r="L28" s="357"/>
      <c r="M28" s="358"/>
    </row>
    <row r="29" spans="1:13" s="58" customFormat="1" ht="30" customHeight="1" thickBot="1">
      <c r="A29" s="359"/>
      <c r="B29" s="360"/>
      <c r="C29" s="360"/>
      <c r="D29" s="360"/>
      <c r="E29" s="360"/>
      <c r="F29" s="360"/>
      <c r="G29" s="360"/>
      <c r="H29" s="360"/>
      <c r="I29" s="360"/>
      <c r="J29" s="360"/>
      <c r="K29" s="360"/>
      <c r="L29" s="360"/>
      <c r="M29" s="361"/>
    </row>
    <row r="30" spans="1:13" s="31" customFormat="1" ht="15" customHeight="1">
      <c r="A30" s="353" t="s">
        <v>28</v>
      </c>
      <c r="B30" s="354"/>
      <c r="C30" s="354"/>
      <c r="D30" s="354"/>
      <c r="E30" s="354"/>
      <c r="F30" s="354"/>
      <c r="G30" s="354"/>
      <c r="H30" s="354"/>
      <c r="I30" s="354"/>
      <c r="J30" s="354"/>
      <c r="K30" s="354"/>
      <c r="L30" s="354"/>
      <c r="M30" s="355"/>
    </row>
    <row r="31" spans="1:13" s="31" customFormat="1" ht="15" customHeight="1">
      <c r="A31" s="318" t="s">
        <v>6</v>
      </c>
      <c r="B31" s="319"/>
      <c r="C31" s="319"/>
      <c r="D31" s="319"/>
      <c r="E31" s="319"/>
      <c r="F31" s="319"/>
      <c r="G31" s="319"/>
      <c r="H31" s="319"/>
      <c r="I31" s="319"/>
      <c r="J31" s="319"/>
      <c r="K31" s="319"/>
      <c r="L31" s="319"/>
      <c r="M31" s="320"/>
    </row>
    <row r="32" spans="1:13" s="31" customFormat="1" ht="15" customHeight="1">
      <c r="A32" s="321"/>
      <c r="B32" s="322"/>
      <c r="C32" s="322"/>
      <c r="D32" s="322"/>
      <c r="E32" s="322"/>
      <c r="F32" s="322"/>
      <c r="G32" s="322"/>
      <c r="H32" s="322"/>
      <c r="I32" s="322"/>
      <c r="J32" s="322"/>
      <c r="K32" s="322"/>
      <c r="L32" s="322"/>
      <c r="M32" s="323"/>
    </row>
    <row r="33" spans="1:13" s="31" customFormat="1" ht="15" customHeight="1" hidden="1">
      <c r="A33" s="341" t="s">
        <v>245</v>
      </c>
      <c r="B33" s="342"/>
      <c r="C33" s="342"/>
      <c r="D33" s="342"/>
      <c r="E33" s="342"/>
      <c r="F33" s="342"/>
      <c r="G33" s="342"/>
      <c r="H33" s="342"/>
      <c r="I33" s="342"/>
      <c r="J33" s="342"/>
      <c r="K33" s="342"/>
      <c r="L33" s="342"/>
      <c r="M33" s="343"/>
    </row>
    <row r="34" spans="1:13" s="31" customFormat="1" ht="15" customHeight="1">
      <c r="A34" s="318" t="s">
        <v>95</v>
      </c>
      <c r="B34" s="319"/>
      <c r="C34" s="319"/>
      <c r="D34" s="319"/>
      <c r="E34" s="319"/>
      <c r="F34" s="319"/>
      <c r="G34" s="319"/>
      <c r="H34" s="319"/>
      <c r="I34" s="319"/>
      <c r="J34" s="319"/>
      <c r="K34" s="319"/>
      <c r="L34" s="319"/>
      <c r="M34" s="320"/>
    </row>
    <row r="35" spans="1:13" s="31" customFormat="1" ht="15" customHeight="1">
      <c r="A35" s="321" t="s">
        <v>379</v>
      </c>
      <c r="B35" s="322"/>
      <c r="C35" s="322"/>
      <c r="D35" s="322"/>
      <c r="E35" s="322"/>
      <c r="F35" s="322"/>
      <c r="G35" s="322"/>
      <c r="H35" s="322"/>
      <c r="I35" s="322"/>
      <c r="J35" s="322"/>
      <c r="K35" s="322"/>
      <c r="L35" s="322"/>
      <c r="M35" s="323"/>
    </row>
    <row r="36" spans="1:13" s="31" customFormat="1" ht="15" customHeight="1" hidden="1">
      <c r="A36" s="341" t="s">
        <v>245</v>
      </c>
      <c r="B36" s="342"/>
      <c r="C36" s="342"/>
      <c r="D36" s="342"/>
      <c r="E36" s="342"/>
      <c r="F36" s="342"/>
      <c r="G36" s="342"/>
      <c r="H36" s="342"/>
      <c r="I36" s="342"/>
      <c r="J36" s="342"/>
      <c r="K36" s="342"/>
      <c r="L36" s="342"/>
      <c r="M36" s="343"/>
    </row>
    <row r="37" spans="1:13" s="31" customFormat="1" ht="45" customHeight="1">
      <c r="A37" s="318" t="s">
        <v>73</v>
      </c>
      <c r="B37" s="319"/>
      <c r="C37" s="319"/>
      <c r="D37" s="319"/>
      <c r="E37" s="319"/>
      <c r="F37" s="319"/>
      <c r="G37" s="319"/>
      <c r="H37" s="319"/>
      <c r="I37" s="319"/>
      <c r="J37" s="319"/>
      <c r="K37" s="351"/>
      <c r="L37" s="351"/>
      <c r="M37" s="352"/>
    </row>
    <row r="38" spans="1:13" s="31" customFormat="1" ht="15" customHeight="1">
      <c r="A38" s="321" t="s">
        <v>380</v>
      </c>
      <c r="B38" s="322"/>
      <c r="C38" s="322"/>
      <c r="D38" s="322"/>
      <c r="E38" s="322"/>
      <c r="F38" s="322"/>
      <c r="G38" s="322"/>
      <c r="H38" s="322"/>
      <c r="I38" s="322"/>
      <c r="J38" s="322"/>
      <c r="K38" s="322"/>
      <c r="L38" s="322"/>
      <c r="M38" s="323"/>
    </row>
    <row r="39" spans="1:13" s="31" customFormat="1" ht="15" customHeight="1" hidden="1">
      <c r="A39" s="341" t="s">
        <v>245</v>
      </c>
      <c r="B39" s="342"/>
      <c r="C39" s="342"/>
      <c r="D39" s="342"/>
      <c r="E39" s="342"/>
      <c r="F39" s="342"/>
      <c r="G39" s="342"/>
      <c r="H39" s="342"/>
      <c r="I39" s="342"/>
      <c r="J39" s="342"/>
      <c r="K39" s="342"/>
      <c r="L39" s="342"/>
      <c r="M39" s="343"/>
    </row>
    <row r="40" spans="1:13" s="31" customFormat="1" ht="30" customHeight="1">
      <c r="A40" s="318" t="s">
        <v>75</v>
      </c>
      <c r="B40" s="319"/>
      <c r="C40" s="319"/>
      <c r="D40" s="319"/>
      <c r="E40" s="319"/>
      <c r="F40" s="319"/>
      <c r="G40" s="319"/>
      <c r="H40" s="319"/>
      <c r="I40" s="319"/>
      <c r="J40" s="319"/>
      <c r="K40" s="319"/>
      <c r="L40" s="319"/>
      <c r="M40" s="320"/>
    </row>
    <row r="41" spans="1:13" s="31" customFormat="1" ht="37.5" customHeight="1">
      <c r="A41" s="321" t="s">
        <v>381</v>
      </c>
      <c r="B41" s="322"/>
      <c r="C41" s="322"/>
      <c r="D41" s="322"/>
      <c r="E41" s="322"/>
      <c r="F41" s="322"/>
      <c r="G41" s="322"/>
      <c r="H41" s="322"/>
      <c r="I41" s="322"/>
      <c r="J41" s="322"/>
      <c r="K41" s="322"/>
      <c r="L41" s="322"/>
      <c r="M41" s="323"/>
    </row>
    <row r="42" spans="1:13" s="31" customFormat="1" ht="15" customHeight="1" hidden="1">
      <c r="A42" s="341" t="s">
        <v>245</v>
      </c>
      <c r="B42" s="342"/>
      <c r="C42" s="342"/>
      <c r="D42" s="342"/>
      <c r="E42" s="342"/>
      <c r="F42" s="342"/>
      <c r="G42" s="342"/>
      <c r="H42" s="342"/>
      <c r="I42" s="342"/>
      <c r="J42" s="342"/>
      <c r="K42" s="342"/>
      <c r="L42" s="342"/>
      <c r="M42" s="343"/>
    </row>
    <row r="43" spans="1:13" s="31" customFormat="1" ht="15" customHeight="1">
      <c r="A43" s="318" t="s">
        <v>7</v>
      </c>
      <c r="B43" s="319"/>
      <c r="C43" s="319"/>
      <c r="D43" s="319"/>
      <c r="E43" s="319"/>
      <c r="F43" s="319"/>
      <c r="G43" s="319"/>
      <c r="H43" s="319"/>
      <c r="I43" s="319"/>
      <c r="J43" s="319"/>
      <c r="K43" s="319"/>
      <c r="L43" s="319"/>
      <c r="M43" s="320"/>
    </row>
    <row r="44" spans="1:13" s="31" customFormat="1" ht="15" customHeight="1" thickBot="1">
      <c r="A44" s="321" t="s">
        <v>382</v>
      </c>
      <c r="B44" s="322"/>
      <c r="C44" s="322"/>
      <c r="D44" s="322"/>
      <c r="E44" s="322"/>
      <c r="F44" s="322"/>
      <c r="G44" s="322"/>
      <c r="H44" s="322"/>
      <c r="I44" s="322"/>
      <c r="J44" s="322"/>
      <c r="K44" s="322"/>
      <c r="L44" s="322"/>
      <c r="M44" s="323"/>
    </row>
    <row r="45" spans="1:13" s="31" customFormat="1" ht="15" customHeight="1" hidden="1" thickBot="1">
      <c r="A45" s="341" t="s">
        <v>245</v>
      </c>
      <c r="B45" s="342"/>
      <c r="C45" s="342"/>
      <c r="D45" s="342"/>
      <c r="E45" s="342"/>
      <c r="F45" s="342"/>
      <c r="G45" s="342"/>
      <c r="H45" s="342"/>
      <c r="I45" s="342"/>
      <c r="J45" s="342"/>
      <c r="K45" s="342"/>
      <c r="L45" s="342"/>
      <c r="M45" s="343"/>
    </row>
    <row r="46" spans="1:13" s="31" customFormat="1" ht="30" customHeight="1" thickBot="1" thickTop="1">
      <c r="A46" s="318" t="s">
        <v>43</v>
      </c>
      <c r="B46" s="319"/>
      <c r="C46" s="319"/>
      <c r="D46" s="319"/>
      <c r="E46" s="319"/>
      <c r="F46" s="319"/>
      <c r="G46" s="319"/>
      <c r="H46" s="319"/>
      <c r="I46" s="319"/>
      <c r="J46" s="319"/>
      <c r="K46" s="319"/>
      <c r="L46" s="324"/>
      <c r="M46" s="32"/>
    </row>
    <row r="47" spans="1:13" s="31" customFormat="1" ht="15" customHeight="1" thickBot="1" thickTop="1">
      <c r="A47" s="325" t="s">
        <v>130</v>
      </c>
      <c r="B47" s="326"/>
      <c r="C47" s="326"/>
      <c r="D47" s="326"/>
      <c r="E47" s="326"/>
      <c r="F47" s="326"/>
      <c r="G47" s="326"/>
      <c r="H47" s="326"/>
      <c r="I47" s="326"/>
      <c r="J47" s="326"/>
      <c r="K47" s="326"/>
      <c r="L47" s="326"/>
      <c r="M47" s="327"/>
    </row>
    <row r="48" spans="1:13" s="58" customFormat="1" ht="16.5" thickBot="1">
      <c r="A48" s="328" t="s">
        <v>4</v>
      </c>
      <c r="B48" s="329"/>
      <c r="C48" s="329"/>
      <c r="D48" s="329"/>
      <c r="E48" s="329"/>
      <c r="F48" s="329"/>
      <c r="G48" s="329"/>
      <c r="H48" s="329"/>
      <c r="I48" s="329"/>
      <c r="J48" s="329"/>
      <c r="K48" s="329"/>
      <c r="L48" s="329"/>
      <c r="M48" s="330"/>
    </row>
    <row r="49" spans="1:13" s="58" customFormat="1" ht="15" customHeight="1" thickBot="1">
      <c r="A49" s="362" t="s">
        <v>383</v>
      </c>
      <c r="B49" s="332"/>
      <c r="C49" s="332"/>
      <c r="D49" s="332"/>
      <c r="E49" s="332"/>
      <c r="F49" s="332"/>
      <c r="G49" s="332"/>
      <c r="H49" s="332"/>
      <c r="I49" s="332"/>
      <c r="J49" s="332"/>
      <c r="K49" s="333"/>
      <c r="L49" s="337" t="s">
        <v>5</v>
      </c>
      <c r="M49" s="338"/>
    </row>
    <row r="50" spans="1:13" s="58" customFormat="1" ht="15.75" thickBot="1">
      <c r="A50" s="334"/>
      <c r="B50" s="335"/>
      <c r="C50" s="335"/>
      <c r="D50" s="335"/>
      <c r="E50" s="335"/>
      <c r="F50" s="335"/>
      <c r="G50" s="335"/>
      <c r="H50" s="335"/>
      <c r="I50" s="335"/>
      <c r="J50" s="335"/>
      <c r="K50" s="336"/>
      <c r="L50" s="393" t="s">
        <v>450</v>
      </c>
      <c r="M50" s="340"/>
    </row>
    <row r="51" spans="1:13" s="58" customFormat="1" ht="15.75">
      <c r="A51" s="309" t="str">
        <f>"Quarter 1 status report "&amp;"(12/31/"&amp;RIGHT('Biennial SQSP Overview'!$A$2,4)-(1)&amp;"):"</f>
        <v>Quarter 1 status report (12/31/2017):</v>
      </c>
      <c r="B51" s="310"/>
      <c r="C51" s="310"/>
      <c r="D51" s="310"/>
      <c r="E51" s="310"/>
      <c r="F51" s="310"/>
      <c r="G51" s="310"/>
      <c r="H51" s="310"/>
      <c r="I51" s="310"/>
      <c r="J51" s="310"/>
      <c r="K51" s="310"/>
      <c r="L51" s="310"/>
      <c r="M51" s="311"/>
    </row>
    <row r="52" spans="1:13" s="58" customFormat="1" ht="15">
      <c r="A52" s="312"/>
      <c r="B52" s="313"/>
      <c r="C52" s="313"/>
      <c r="D52" s="313"/>
      <c r="E52" s="313"/>
      <c r="F52" s="313"/>
      <c r="G52" s="313"/>
      <c r="H52" s="313"/>
      <c r="I52" s="313"/>
      <c r="J52" s="313"/>
      <c r="K52" s="313"/>
      <c r="L52" s="313"/>
      <c r="M52" s="314"/>
    </row>
    <row r="53" spans="1:13" s="58" customFormat="1" ht="15.75">
      <c r="A53" s="315" t="str">
        <f>"Quarter 2 status report "&amp;"(3/31/"&amp;RIGHT('Biennial SQSP Overview'!$A$2,4)&amp;"):"</f>
        <v>Quarter 2 status report (3/31/2018):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"Quarter 3 status report "&amp;"(6/30/"&amp;RIGHT('Biennial SQSP Overview'!$A$2,4)&amp;"):"</f>
        <v>Quarter 3 status report (6/30/2018):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"Quarter 4 status report "&amp;"(9/30/"&amp;RIGHT('Biennial SQSP Overview'!$A$2,4)&amp;"):"</f>
        <v>Quarter 4 status report (9/30/2018):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"Quarter 5 status report "&amp;"(12/31/"&amp;RIGHT('Biennial SQSP Overview'!$A$2,4)&amp;"):"</f>
        <v>Quarter 5 status report (12/31/2018):</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"Quarter 6 status report "&amp;"(3/31/"&amp;RIGHT('Biennial SQSP Overview'!$A$2,4)+(1)&amp;"):"</f>
        <v>Quarter 6 status report (3/31/2019):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"Quarter 7 status report "&amp;"(6/30/"&amp;RIGHT('Biennial SQSP Overview'!$A$2,4)+(1)&amp;"):"</f>
        <v>Quarter 7 status report (6/30/2019):</v>
      </c>
      <c r="B63" s="316"/>
      <c r="C63" s="316"/>
      <c r="D63" s="316"/>
      <c r="E63" s="316"/>
      <c r="F63" s="316"/>
      <c r="G63" s="316"/>
      <c r="H63" s="316"/>
      <c r="I63" s="316"/>
      <c r="J63" s="316"/>
      <c r="K63" s="316"/>
      <c r="L63" s="316"/>
      <c r="M63" s="317"/>
    </row>
    <row r="64" spans="1:13" s="58" customFormat="1" ht="15">
      <c r="A64" s="312"/>
      <c r="B64" s="313"/>
      <c r="C64" s="313"/>
      <c r="D64" s="313"/>
      <c r="E64" s="313"/>
      <c r="F64" s="313"/>
      <c r="G64" s="313"/>
      <c r="H64" s="313"/>
      <c r="I64" s="313"/>
      <c r="J64" s="313"/>
      <c r="K64" s="313"/>
      <c r="L64" s="313"/>
      <c r="M64" s="314"/>
    </row>
    <row r="65" spans="1:13" s="58" customFormat="1" ht="15.75">
      <c r="A65" s="315" t="str">
        <f>"Quarter 8 status report "&amp;"(9/30/"&amp;RIGHT('Biennial SQSP Overview'!$A$2,4)+(1)&amp;"):"</f>
        <v>Quarter 8 status report (9/30/2019):</v>
      </c>
      <c r="B65" s="316"/>
      <c r="C65" s="316"/>
      <c r="D65" s="316"/>
      <c r="E65" s="316"/>
      <c r="F65" s="316"/>
      <c r="G65" s="316"/>
      <c r="H65" s="316"/>
      <c r="I65" s="316"/>
      <c r="J65" s="316"/>
      <c r="K65" s="316"/>
      <c r="L65" s="316"/>
      <c r="M65" s="317"/>
    </row>
    <row r="66" spans="1:13" s="58" customFormat="1" ht="15.75" thickBot="1">
      <c r="A66" s="344"/>
      <c r="B66" s="345"/>
      <c r="C66" s="345"/>
      <c r="D66" s="345"/>
      <c r="E66" s="345"/>
      <c r="F66" s="345"/>
      <c r="G66" s="345"/>
      <c r="H66" s="345"/>
      <c r="I66" s="345"/>
      <c r="J66" s="345"/>
      <c r="K66" s="345"/>
      <c r="L66" s="345"/>
      <c r="M66" s="346"/>
    </row>
    <row r="67" spans="1:13" s="58" customFormat="1" ht="15" customHeight="1" thickBot="1">
      <c r="A67" s="362" t="s">
        <v>384</v>
      </c>
      <c r="B67" s="332"/>
      <c r="C67" s="332"/>
      <c r="D67" s="332"/>
      <c r="E67" s="332"/>
      <c r="F67" s="332"/>
      <c r="G67" s="332"/>
      <c r="H67" s="332"/>
      <c r="I67" s="332"/>
      <c r="J67" s="332"/>
      <c r="K67" s="333"/>
      <c r="L67" s="337" t="s">
        <v>5</v>
      </c>
      <c r="M67" s="338"/>
    </row>
    <row r="68" spans="1:13" s="58" customFormat="1" ht="15.75" thickBot="1">
      <c r="A68" s="334"/>
      <c r="B68" s="335"/>
      <c r="C68" s="335"/>
      <c r="D68" s="335"/>
      <c r="E68" s="335"/>
      <c r="F68" s="335"/>
      <c r="G68" s="335"/>
      <c r="H68" s="335"/>
      <c r="I68" s="335"/>
      <c r="J68" s="335"/>
      <c r="K68" s="336"/>
      <c r="L68" s="393" t="s">
        <v>450</v>
      </c>
      <c r="M68" s="340"/>
    </row>
    <row r="69" spans="1:13" s="58" customFormat="1" ht="15.75">
      <c r="A69" s="309" t="str">
        <f>A51</f>
        <v>Quarter 1 status report (12/31/2017):</v>
      </c>
      <c r="B69" s="310"/>
      <c r="C69" s="310"/>
      <c r="D69" s="310"/>
      <c r="E69" s="310"/>
      <c r="F69" s="310"/>
      <c r="G69" s="310"/>
      <c r="H69" s="310"/>
      <c r="I69" s="310"/>
      <c r="J69" s="310"/>
      <c r="K69" s="310"/>
      <c r="L69" s="310"/>
      <c r="M69" s="311"/>
    </row>
    <row r="70" spans="1:13" s="58" customFormat="1" ht="15">
      <c r="A70" s="312"/>
      <c r="B70" s="313"/>
      <c r="C70" s="313"/>
      <c r="D70" s="313"/>
      <c r="E70" s="313"/>
      <c r="F70" s="313"/>
      <c r="G70" s="313"/>
      <c r="H70" s="313"/>
      <c r="I70" s="313"/>
      <c r="J70" s="313"/>
      <c r="K70" s="313"/>
      <c r="L70" s="313"/>
      <c r="M70" s="314"/>
    </row>
    <row r="71" spans="1:13" s="58" customFormat="1" ht="15.75">
      <c r="A71" s="315" t="str">
        <f>A53</f>
        <v>Quarter 2 status report (3/31/2018):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3 status report (6/30/2018):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4 status report (9/30/2018):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5 status report (12/31/2018):</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6 status report (3/31/2019):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7 status report (6/30/2019):</v>
      </c>
      <c r="B81" s="316"/>
      <c r="C81" s="316"/>
      <c r="D81" s="316"/>
      <c r="E81" s="316"/>
      <c r="F81" s="316"/>
      <c r="G81" s="316"/>
      <c r="H81" s="316"/>
      <c r="I81" s="316"/>
      <c r="J81" s="316"/>
      <c r="K81" s="316"/>
      <c r="L81" s="316"/>
      <c r="M81" s="317"/>
    </row>
    <row r="82" spans="1:13" s="58" customFormat="1" ht="15">
      <c r="A82" s="312"/>
      <c r="B82" s="313"/>
      <c r="C82" s="313"/>
      <c r="D82" s="313"/>
      <c r="E82" s="313"/>
      <c r="F82" s="313"/>
      <c r="G82" s="313"/>
      <c r="H82" s="313"/>
      <c r="I82" s="313"/>
      <c r="J82" s="313"/>
      <c r="K82" s="313"/>
      <c r="L82" s="313"/>
      <c r="M82" s="314"/>
    </row>
    <row r="83" spans="1:13" s="58" customFormat="1" ht="15.75">
      <c r="A83" s="315" t="str">
        <f>A65</f>
        <v>Quarter 8 status report (9/30/2019):</v>
      </c>
      <c r="B83" s="316"/>
      <c r="C83" s="316"/>
      <c r="D83" s="316"/>
      <c r="E83" s="316"/>
      <c r="F83" s="316"/>
      <c r="G83" s="316"/>
      <c r="H83" s="316"/>
      <c r="I83" s="316"/>
      <c r="J83" s="316"/>
      <c r="K83" s="316"/>
      <c r="L83" s="316"/>
      <c r="M83" s="317"/>
    </row>
    <row r="84" spans="1:13" s="58" customFormat="1" ht="15.75" thickBot="1">
      <c r="A84" s="344"/>
      <c r="B84" s="345"/>
      <c r="C84" s="345"/>
      <c r="D84" s="345"/>
      <c r="E84" s="345"/>
      <c r="F84" s="345"/>
      <c r="G84" s="345"/>
      <c r="H84" s="345"/>
      <c r="I84" s="345"/>
      <c r="J84" s="345"/>
      <c r="K84" s="345"/>
      <c r="L84" s="345"/>
      <c r="M84" s="346"/>
    </row>
    <row r="85" spans="1:13" s="58" customFormat="1" ht="15" customHeight="1" thickBot="1">
      <c r="A85" s="331" t="s">
        <v>214</v>
      </c>
      <c r="B85" s="332"/>
      <c r="C85" s="332"/>
      <c r="D85" s="332"/>
      <c r="E85" s="332"/>
      <c r="F85" s="332"/>
      <c r="G85" s="332"/>
      <c r="H85" s="332"/>
      <c r="I85" s="332"/>
      <c r="J85" s="332"/>
      <c r="K85" s="333"/>
      <c r="L85" s="337" t="s">
        <v>5</v>
      </c>
      <c r="M85" s="338"/>
    </row>
    <row r="86" spans="1:13" s="58" customFormat="1" ht="15.75" thickBot="1">
      <c r="A86" s="334"/>
      <c r="B86" s="335"/>
      <c r="C86" s="335"/>
      <c r="D86" s="335"/>
      <c r="E86" s="335"/>
      <c r="F86" s="335"/>
      <c r="G86" s="335"/>
      <c r="H86" s="335"/>
      <c r="I86" s="335"/>
      <c r="J86" s="335"/>
      <c r="K86" s="336"/>
      <c r="L86" s="339"/>
      <c r="M86" s="340"/>
    </row>
    <row r="87" spans="1:13" s="58" customFormat="1" ht="15.75">
      <c r="A87" s="309" t="str">
        <f>A69</f>
        <v>Quarter 1 status report (12/31/2017):</v>
      </c>
      <c r="B87" s="310"/>
      <c r="C87" s="310"/>
      <c r="D87" s="310"/>
      <c r="E87" s="310"/>
      <c r="F87" s="310"/>
      <c r="G87" s="310"/>
      <c r="H87" s="310"/>
      <c r="I87" s="310"/>
      <c r="J87" s="310"/>
      <c r="K87" s="310"/>
      <c r="L87" s="310"/>
      <c r="M87" s="311"/>
    </row>
    <row r="88" spans="1:13" s="58" customFormat="1" ht="15">
      <c r="A88" s="312"/>
      <c r="B88" s="313"/>
      <c r="C88" s="313"/>
      <c r="D88" s="313"/>
      <c r="E88" s="313"/>
      <c r="F88" s="313"/>
      <c r="G88" s="313"/>
      <c r="H88" s="313"/>
      <c r="I88" s="313"/>
      <c r="J88" s="313"/>
      <c r="K88" s="313"/>
      <c r="L88" s="313"/>
      <c r="M88" s="314"/>
    </row>
    <row r="89" spans="1:13" s="58" customFormat="1" ht="15.75">
      <c r="A89" s="315" t="str">
        <f>A71</f>
        <v>Quarter 2 status report (3/31/2018):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3 status report (6/30/2018):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4 status report (9/30/2018):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5 status report (12/31/2018):</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6 status report (3/31/2019):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7 status report (6/30/2019):</v>
      </c>
      <c r="B99" s="316"/>
      <c r="C99" s="316"/>
      <c r="D99" s="316"/>
      <c r="E99" s="316"/>
      <c r="F99" s="316"/>
      <c r="G99" s="316"/>
      <c r="H99" s="316"/>
      <c r="I99" s="316"/>
      <c r="J99" s="316"/>
      <c r="K99" s="316"/>
      <c r="L99" s="316"/>
      <c r="M99" s="317"/>
    </row>
    <row r="100" spans="1:13" s="58" customFormat="1" ht="15">
      <c r="A100" s="312"/>
      <c r="B100" s="313"/>
      <c r="C100" s="313"/>
      <c r="D100" s="313"/>
      <c r="E100" s="313"/>
      <c r="F100" s="313"/>
      <c r="G100" s="313"/>
      <c r="H100" s="313"/>
      <c r="I100" s="313"/>
      <c r="J100" s="313"/>
      <c r="K100" s="313"/>
      <c r="L100" s="313"/>
      <c r="M100" s="314"/>
    </row>
    <row r="101" spans="1:13" s="58" customFormat="1" ht="15.75">
      <c r="A101" s="315" t="str">
        <f>A83</f>
        <v>Quarter 8 status report (9/30/2019):</v>
      </c>
      <c r="B101" s="316"/>
      <c r="C101" s="316"/>
      <c r="D101" s="316"/>
      <c r="E101" s="316"/>
      <c r="F101" s="316"/>
      <c r="G101" s="316"/>
      <c r="H101" s="316"/>
      <c r="I101" s="316"/>
      <c r="J101" s="316"/>
      <c r="K101" s="316"/>
      <c r="L101" s="316"/>
      <c r="M101" s="317"/>
    </row>
    <row r="102" spans="1:13" s="58" customFormat="1" ht="15.75" thickBot="1">
      <c r="A102" s="344"/>
      <c r="B102" s="345"/>
      <c r="C102" s="345"/>
      <c r="D102" s="345"/>
      <c r="E102" s="345"/>
      <c r="F102" s="345"/>
      <c r="G102" s="345"/>
      <c r="H102" s="345"/>
      <c r="I102" s="345"/>
      <c r="J102" s="345"/>
      <c r="K102" s="345"/>
      <c r="L102" s="345"/>
      <c r="M102" s="346"/>
    </row>
    <row r="103" spans="1:13" s="58" customFormat="1" ht="15" customHeight="1" thickBot="1">
      <c r="A103" s="331" t="s">
        <v>211</v>
      </c>
      <c r="B103" s="332"/>
      <c r="C103" s="332"/>
      <c r="D103" s="332"/>
      <c r="E103" s="332"/>
      <c r="F103" s="332"/>
      <c r="G103" s="332"/>
      <c r="H103" s="332"/>
      <c r="I103" s="332"/>
      <c r="J103" s="332"/>
      <c r="K103" s="333"/>
      <c r="L103" s="337" t="s">
        <v>5</v>
      </c>
      <c r="M103" s="338"/>
    </row>
    <row r="104" spans="1:13" s="58" customFormat="1" ht="15.75" thickBot="1">
      <c r="A104" s="334"/>
      <c r="B104" s="335"/>
      <c r="C104" s="335"/>
      <c r="D104" s="335"/>
      <c r="E104" s="335"/>
      <c r="F104" s="335"/>
      <c r="G104" s="335"/>
      <c r="H104" s="335"/>
      <c r="I104" s="335"/>
      <c r="J104" s="335"/>
      <c r="K104" s="336"/>
      <c r="L104" s="339"/>
      <c r="M104" s="340"/>
    </row>
    <row r="105" spans="1:13" s="58" customFormat="1" ht="15.75">
      <c r="A105" s="309" t="str">
        <f>A87</f>
        <v>Quarter 1 status report (12/31/2017):</v>
      </c>
      <c r="B105" s="310"/>
      <c r="C105" s="310"/>
      <c r="D105" s="310"/>
      <c r="E105" s="310"/>
      <c r="F105" s="310"/>
      <c r="G105" s="310"/>
      <c r="H105" s="310"/>
      <c r="I105" s="310"/>
      <c r="J105" s="310"/>
      <c r="K105" s="310"/>
      <c r="L105" s="310"/>
      <c r="M105" s="311"/>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2 status report (3/31/2018):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3 status report (6/30/2018):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4 status report (9/30/2018):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5 status report (12/31/2018):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6 status report (3/31/2019):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7 status report (6/30/2019):</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A101</f>
        <v>Quarter 8 status report (9/30/2019):</v>
      </c>
      <c r="B119" s="316"/>
      <c r="C119" s="316"/>
      <c r="D119" s="316"/>
      <c r="E119" s="316"/>
      <c r="F119" s="316"/>
      <c r="G119" s="316"/>
      <c r="H119" s="316"/>
      <c r="I119" s="316"/>
      <c r="J119" s="316"/>
      <c r="K119" s="316"/>
      <c r="L119" s="316"/>
      <c r="M119" s="317"/>
    </row>
    <row r="120" spans="1:13" s="58" customFormat="1" ht="15.75" thickBot="1">
      <c r="A120" s="344"/>
      <c r="B120" s="345"/>
      <c r="C120" s="345"/>
      <c r="D120" s="345"/>
      <c r="E120" s="345"/>
      <c r="F120" s="345"/>
      <c r="G120" s="345"/>
      <c r="H120" s="345"/>
      <c r="I120" s="345"/>
      <c r="J120" s="345"/>
      <c r="K120" s="345"/>
      <c r="L120" s="345"/>
      <c r="M120" s="346"/>
    </row>
    <row r="121" spans="1:13" s="58" customFormat="1" ht="15" customHeight="1" thickBot="1">
      <c r="A121" s="331" t="s">
        <v>215</v>
      </c>
      <c r="B121" s="332"/>
      <c r="C121" s="332"/>
      <c r="D121" s="332"/>
      <c r="E121" s="332"/>
      <c r="F121" s="332"/>
      <c r="G121" s="332"/>
      <c r="H121" s="332"/>
      <c r="I121" s="332"/>
      <c r="J121" s="332"/>
      <c r="K121" s="333"/>
      <c r="L121" s="337" t="s">
        <v>5</v>
      </c>
      <c r="M121" s="338"/>
    </row>
    <row r="122" spans="1:13" s="58" customFormat="1" ht="15.75" thickBot="1">
      <c r="A122" s="334"/>
      <c r="B122" s="335"/>
      <c r="C122" s="335"/>
      <c r="D122" s="335"/>
      <c r="E122" s="335"/>
      <c r="F122" s="335"/>
      <c r="G122" s="335"/>
      <c r="H122" s="335"/>
      <c r="I122" s="335"/>
      <c r="J122" s="335"/>
      <c r="K122" s="336"/>
      <c r="L122" s="339"/>
      <c r="M122" s="340"/>
    </row>
    <row r="123" spans="1:13" s="58" customFormat="1" ht="15.75">
      <c r="A123" s="309" t="str">
        <f>A105</f>
        <v>Quarter 1 status report (12/31/2017):</v>
      </c>
      <c r="B123" s="310"/>
      <c r="C123" s="310"/>
      <c r="D123" s="310"/>
      <c r="E123" s="310"/>
      <c r="F123" s="310"/>
      <c r="G123" s="310"/>
      <c r="H123" s="310"/>
      <c r="I123" s="310"/>
      <c r="J123" s="310"/>
      <c r="K123" s="310"/>
      <c r="L123" s="310"/>
      <c r="M123" s="311"/>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2 status report (3/31/2018):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3 status report (6/30/2018):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4 status report (9/30/2018):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5 status report (12/31/2018):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6 status report (3/31/2019):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7 status report (6/30/2019):</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8 status report (9/30/2019):</v>
      </c>
      <c r="B137" s="316"/>
      <c r="C137" s="316"/>
      <c r="D137" s="316"/>
      <c r="E137" s="316"/>
      <c r="F137" s="316"/>
      <c r="G137" s="316"/>
      <c r="H137" s="316"/>
      <c r="I137" s="316"/>
      <c r="J137" s="316"/>
      <c r="K137" s="316"/>
      <c r="L137" s="316"/>
      <c r="M137" s="317"/>
    </row>
    <row r="138" spans="1:13" s="58" customFormat="1" ht="15.75" thickBot="1">
      <c r="A138" s="344"/>
      <c r="B138" s="345"/>
      <c r="C138" s="345"/>
      <c r="D138" s="345"/>
      <c r="E138" s="345"/>
      <c r="F138" s="345"/>
      <c r="G138" s="345"/>
      <c r="H138" s="345"/>
      <c r="I138" s="345"/>
      <c r="J138" s="345"/>
      <c r="K138" s="345"/>
      <c r="L138" s="345"/>
      <c r="M138" s="346"/>
    </row>
    <row r="139" spans="1:13" s="58" customFormat="1" ht="15" customHeight="1" thickBot="1">
      <c r="A139" s="331" t="s">
        <v>216</v>
      </c>
      <c r="B139" s="332"/>
      <c r="C139" s="332"/>
      <c r="D139" s="332"/>
      <c r="E139" s="332"/>
      <c r="F139" s="332"/>
      <c r="G139" s="332"/>
      <c r="H139" s="332"/>
      <c r="I139" s="332"/>
      <c r="J139" s="332"/>
      <c r="K139" s="333"/>
      <c r="L139" s="337" t="s">
        <v>5</v>
      </c>
      <c r="M139" s="338"/>
    </row>
    <row r="140" spans="1:13" s="58" customFormat="1" ht="15.75" thickBot="1">
      <c r="A140" s="334"/>
      <c r="B140" s="335"/>
      <c r="C140" s="335"/>
      <c r="D140" s="335"/>
      <c r="E140" s="335"/>
      <c r="F140" s="335"/>
      <c r="G140" s="335"/>
      <c r="H140" s="335"/>
      <c r="I140" s="335"/>
      <c r="J140" s="335"/>
      <c r="K140" s="336"/>
      <c r="L140" s="339"/>
      <c r="M140" s="340"/>
    </row>
    <row r="141" spans="1:13" s="58" customFormat="1" ht="15.75">
      <c r="A141" s="309" t="str">
        <f>A123</f>
        <v>Quarter 1 status report (12/31/2017):</v>
      </c>
      <c r="B141" s="310"/>
      <c r="C141" s="310"/>
      <c r="D141" s="310"/>
      <c r="E141" s="310"/>
      <c r="F141" s="310"/>
      <c r="G141" s="310"/>
      <c r="H141" s="310"/>
      <c r="I141" s="310"/>
      <c r="J141" s="310"/>
      <c r="K141" s="310"/>
      <c r="L141" s="310"/>
      <c r="M141" s="311"/>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2 status report (3/31/2018):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3 status report (6/30/2018):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4 status report (9/30/2018):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5 status report (12/31/2018):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6 status report (3/31/2019):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7 status report (6/30/2019):</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8 status report (9/30/2019):</v>
      </c>
      <c r="B155" s="316"/>
      <c r="C155" s="316"/>
      <c r="D155" s="316"/>
      <c r="E155" s="316"/>
      <c r="F155" s="316"/>
      <c r="G155" s="316"/>
      <c r="H155" s="316"/>
      <c r="I155" s="316"/>
      <c r="J155" s="316"/>
      <c r="K155" s="316"/>
      <c r="L155" s="316"/>
      <c r="M155" s="317"/>
    </row>
    <row r="156" spans="1:13" s="58" customFormat="1" ht="15.75" thickBot="1">
      <c r="A156" s="344"/>
      <c r="B156" s="345"/>
      <c r="C156" s="345"/>
      <c r="D156" s="345"/>
      <c r="E156" s="345"/>
      <c r="F156" s="345"/>
      <c r="G156" s="345"/>
      <c r="H156" s="345"/>
      <c r="I156" s="345"/>
      <c r="J156" s="345"/>
      <c r="K156" s="345"/>
      <c r="L156" s="345"/>
      <c r="M156" s="346"/>
    </row>
    <row r="157" spans="1:13" s="58" customFormat="1" ht="15" customHeight="1" thickBot="1">
      <c r="A157" s="331" t="s">
        <v>217</v>
      </c>
      <c r="B157" s="332"/>
      <c r="C157" s="332"/>
      <c r="D157" s="332"/>
      <c r="E157" s="332"/>
      <c r="F157" s="332"/>
      <c r="G157" s="332"/>
      <c r="H157" s="332"/>
      <c r="I157" s="332"/>
      <c r="J157" s="332"/>
      <c r="K157" s="333"/>
      <c r="L157" s="337" t="s">
        <v>5</v>
      </c>
      <c r="M157" s="338"/>
    </row>
    <row r="158" spans="1:13" s="58" customFormat="1" ht="15.75" thickBot="1">
      <c r="A158" s="334"/>
      <c r="B158" s="335"/>
      <c r="C158" s="335"/>
      <c r="D158" s="335"/>
      <c r="E158" s="335"/>
      <c r="F158" s="335"/>
      <c r="G158" s="335"/>
      <c r="H158" s="335"/>
      <c r="I158" s="335"/>
      <c r="J158" s="335"/>
      <c r="K158" s="336"/>
      <c r="L158" s="339"/>
      <c r="M158" s="340"/>
    </row>
    <row r="159" spans="1:13" s="58" customFormat="1" ht="15.75">
      <c r="A159" s="309" t="str">
        <f>A141</f>
        <v>Quarter 1 status report (12/31/2017):</v>
      </c>
      <c r="B159" s="310"/>
      <c r="C159" s="310"/>
      <c r="D159" s="310"/>
      <c r="E159" s="310"/>
      <c r="F159" s="310"/>
      <c r="G159" s="310"/>
      <c r="H159" s="310"/>
      <c r="I159" s="310"/>
      <c r="J159" s="310"/>
      <c r="K159" s="310"/>
      <c r="L159" s="310"/>
      <c r="M159" s="311"/>
    </row>
    <row r="160" spans="1:13" s="58" customFormat="1" ht="15">
      <c r="A160" s="312"/>
      <c r="B160" s="313"/>
      <c r="C160" s="313"/>
      <c r="D160" s="313"/>
      <c r="E160" s="313"/>
      <c r="F160" s="313"/>
      <c r="G160" s="313"/>
      <c r="H160" s="313"/>
      <c r="I160" s="313"/>
      <c r="J160" s="313"/>
      <c r="K160" s="313"/>
      <c r="L160" s="313"/>
      <c r="M160" s="314"/>
    </row>
    <row r="161" spans="1:13" s="58" customFormat="1" ht="15.75">
      <c r="A161" s="315" t="str">
        <f>A143</f>
        <v>Quarter 2 status report (3/31/2018):</v>
      </c>
      <c r="B161" s="316"/>
      <c r="C161" s="316"/>
      <c r="D161" s="316"/>
      <c r="E161" s="316"/>
      <c r="F161" s="316"/>
      <c r="G161" s="316"/>
      <c r="H161" s="316"/>
      <c r="I161" s="316"/>
      <c r="J161" s="316"/>
      <c r="K161" s="316"/>
      <c r="L161" s="316"/>
      <c r="M161" s="317"/>
    </row>
    <row r="162" spans="1:13" s="58" customFormat="1" ht="15">
      <c r="A162" s="312"/>
      <c r="B162" s="313"/>
      <c r="C162" s="313"/>
      <c r="D162" s="313"/>
      <c r="E162" s="313"/>
      <c r="F162" s="313"/>
      <c r="G162" s="313"/>
      <c r="H162" s="313"/>
      <c r="I162" s="313"/>
      <c r="J162" s="313"/>
      <c r="K162" s="313"/>
      <c r="L162" s="313"/>
      <c r="M162" s="314"/>
    </row>
    <row r="163" spans="1:13" s="58" customFormat="1" ht="15.75">
      <c r="A163" s="315" t="str">
        <f>A145</f>
        <v>Quarter 3 status report (6/30/2018):</v>
      </c>
      <c r="B163" s="316"/>
      <c r="C163" s="316"/>
      <c r="D163" s="316"/>
      <c r="E163" s="316"/>
      <c r="F163" s="316"/>
      <c r="G163" s="316"/>
      <c r="H163" s="316"/>
      <c r="I163" s="316"/>
      <c r="J163" s="316"/>
      <c r="K163" s="316"/>
      <c r="L163" s="316"/>
      <c r="M163" s="317"/>
    </row>
    <row r="164" spans="1:13" s="58" customFormat="1" ht="15">
      <c r="A164" s="312"/>
      <c r="B164" s="313"/>
      <c r="C164" s="313"/>
      <c r="D164" s="313"/>
      <c r="E164" s="313"/>
      <c r="F164" s="313"/>
      <c r="G164" s="313"/>
      <c r="H164" s="313"/>
      <c r="I164" s="313"/>
      <c r="J164" s="313"/>
      <c r="K164" s="313"/>
      <c r="L164" s="313"/>
      <c r="M164" s="314"/>
    </row>
    <row r="165" spans="1:13" s="58" customFormat="1" ht="15.75">
      <c r="A165" s="315" t="str">
        <f>A147</f>
        <v>Quarter 4 status report (9/30/2018):</v>
      </c>
      <c r="B165" s="316"/>
      <c r="C165" s="316"/>
      <c r="D165" s="316"/>
      <c r="E165" s="316"/>
      <c r="F165" s="316"/>
      <c r="G165" s="316"/>
      <c r="H165" s="316"/>
      <c r="I165" s="316"/>
      <c r="J165" s="316"/>
      <c r="K165" s="316"/>
      <c r="L165" s="316"/>
      <c r="M165" s="317"/>
    </row>
    <row r="166" spans="1:13" s="58" customFormat="1" ht="15">
      <c r="A166" s="312"/>
      <c r="B166" s="313"/>
      <c r="C166" s="313"/>
      <c r="D166" s="313"/>
      <c r="E166" s="313"/>
      <c r="F166" s="313"/>
      <c r="G166" s="313"/>
      <c r="H166" s="313"/>
      <c r="I166" s="313"/>
      <c r="J166" s="313"/>
      <c r="K166" s="313"/>
      <c r="L166" s="313"/>
      <c r="M166" s="314"/>
    </row>
    <row r="167" spans="1:13" s="58" customFormat="1" ht="15.75">
      <c r="A167" s="315" t="str">
        <f>A149</f>
        <v>Quarter 5 status report (12/31/2018):</v>
      </c>
      <c r="B167" s="316"/>
      <c r="C167" s="316"/>
      <c r="D167" s="316"/>
      <c r="E167" s="316"/>
      <c r="F167" s="316"/>
      <c r="G167" s="316"/>
      <c r="H167" s="316"/>
      <c r="I167" s="316"/>
      <c r="J167" s="316"/>
      <c r="K167" s="316"/>
      <c r="L167" s="316"/>
      <c r="M167" s="317"/>
    </row>
    <row r="168" spans="1:13" s="58" customFormat="1" ht="15">
      <c r="A168" s="312"/>
      <c r="B168" s="313"/>
      <c r="C168" s="313"/>
      <c r="D168" s="313"/>
      <c r="E168" s="313"/>
      <c r="F168" s="313"/>
      <c r="G168" s="313"/>
      <c r="H168" s="313"/>
      <c r="I168" s="313"/>
      <c r="J168" s="313"/>
      <c r="K168" s="313"/>
      <c r="L168" s="313"/>
      <c r="M168" s="314"/>
    </row>
    <row r="169" spans="1:13" s="58" customFormat="1" ht="15.75">
      <c r="A169" s="315" t="str">
        <f>A151</f>
        <v>Quarter 6 status report (3/31/2019):</v>
      </c>
      <c r="B169" s="316"/>
      <c r="C169" s="316"/>
      <c r="D169" s="316"/>
      <c r="E169" s="316"/>
      <c r="F169" s="316"/>
      <c r="G169" s="316"/>
      <c r="H169" s="316"/>
      <c r="I169" s="316"/>
      <c r="J169" s="316"/>
      <c r="K169" s="316"/>
      <c r="L169" s="316"/>
      <c r="M169" s="317"/>
    </row>
    <row r="170" spans="1:13" s="58" customFormat="1" ht="15">
      <c r="A170" s="312"/>
      <c r="B170" s="313"/>
      <c r="C170" s="313"/>
      <c r="D170" s="313"/>
      <c r="E170" s="313"/>
      <c r="F170" s="313"/>
      <c r="G170" s="313"/>
      <c r="H170" s="313"/>
      <c r="I170" s="313"/>
      <c r="J170" s="313"/>
      <c r="K170" s="313"/>
      <c r="L170" s="313"/>
      <c r="M170" s="314"/>
    </row>
    <row r="171" spans="1:13" s="58" customFormat="1" ht="15.75">
      <c r="A171" s="315" t="str">
        <f>A153</f>
        <v>Quarter 7 status report (6/30/2019):</v>
      </c>
      <c r="B171" s="316"/>
      <c r="C171" s="316"/>
      <c r="D171" s="316"/>
      <c r="E171" s="316"/>
      <c r="F171" s="316"/>
      <c r="G171" s="316"/>
      <c r="H171" s="316"/>
      <c r="I171" s="316"/>
      <c r="J171" s="316"/>
      <c r="K171" s="316"/>
      <c r="L171" s="316"/>
      <c r="M171" s="317"/>
    </row>
    <row r="172" spans="1:13" s="58" customFormat="1" ht="15">
      <c r="A172" s="312"/>
      <c r="B172" s="313"/>
      <c r="C172" s="313"/>
      <c r="D172" s="313"/>
      <c r="E172" s="313"/>
      <c r="F172" s="313"/>
      <c r="G172" s="313"/>
      <c r="H172" s="313"/>
      <c r="I172" s="313"/>
      <c r="J172" s="313"/>
      <c r="K172" s="313"/>
      <c r="L172" s="313"/>
      <c r="M172" s="314"/>
    </row>
    <row r="173" spans="1:13" s="58" customFormat="1" ht="15.75">
      <c r="A173" s="315" t="str">
        <f>A155</f>
        <v>Quarter 8 status report (9/30/2019):</v>
      </c>
      <c r="B173" s="316"/>
      <c r="C173" s="316"/>
      <c r="D173" s="316"/>
      <c r="E173" s="316"/>
      <c r="F173" s="316"/>
      <c r="G173" s="316"/>
      <c r="H173" s="316"/>
      <c r="I173" s="316"/>
      <c r="J173" s="316"/>
      <c r="K173" s="316"/>
      <c r="L173" s="316"/>
      <c r="M173" s="317"/>
    </row>
    <row r="174" spans="1:13" s="58" customFormat="1" ht="15.75" thickBot="1">
      <c r="A174" s="344"/>
      <c r="B174" s="345"/>
      <c r="C174" s="345"/>
      <c r="D174" s="345"/>
      <c r="E174" s="345"/>
      <c r="F174" s="345"/>
      <c r="G174" s="345"/>
      <c r="H174" s="345"/>
      <c r="I174" s="345"/>
      <c r="J174" s="345"/>
      <c r="K174" s="345"/>
      <c r="L174" s="345"/>
      <c r="M174" s="346"/>
    </row>
    <row r="175" spans="1:13" s="164" customFormat="1" ht="15">
      <c r="A175" s="82"/>
      <c r="B175" s="82"/>
      <c r="C175" s="82"/>
      <c r="D175" s="3"/>
      <c r="E175" s="82"/>
      <c r="F175" s="82"/>
      <c r="G175" s="82"/>
      <c r="H175" s="82"/>
      <c r="I175" s="82"/>
      <c r="J175" s="82"/>
      <c r="K175" s="82"/>
      <c r="L175" s="82"/>
      <c r="M175" s="82"/>
    </row>
    <row r="176" spans="1:13" s="3" customFormat="1" ht="15">
      <c r="A176" s="162"/>
      <c r="B176" s="162"/>
      <c r="C176" s="162"/>
      <c r="E176" s="162"/>
      <c r="F176" s="162"/>
      <c r="G176" s="162"/>
      <c r="H176" s="162"/>
      <c r="I176" s="162"/>
      <c r="J176" s="162"/>
      <c r="K176" s="162"/>
      <c r="L176" s="162"/>
      <c r="M176" s="162"/>
    </row>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sheetData>
  <sheetProtection password="C0F8" sheet="1" objects="1" scenarios="1" formatRows="0" insertRows="0"/>
  <mergeCells count="161">
    <mergeCell ref="A1:M1"/>
    <mergeCell ref="A30:M30"/>
    <mergeCell ref="A31:M31"/>
    <mergeCell ref="A32:M32"/>
    <mergeCell ref="A33:M33"/>
    <mergeCell ref="A34:M34"/>
    <mergeCell ref="A35:M35"/>
    <mergeCell ref="A36:M36"/>
    <mergeCell ref="A37:M37"/>
    <mergeCell ref="A6:A27"/>
    <mergeCell ref="B6:B27"/>
    <mergeCell ref="A28:M28"/>
    <mergeCell ref="A29:M29"/>
    <mergeCell ref="A2:E3"/>
    <mergeCell ref="F2:M3"/>
    <mergeCell ref="B4:E4"/>
    <mergeCell ref="F4:M4"/>
    <mergeCell ref="A38:M38"/>
    <mergeCell ref="A39:M39"/>
    <mergeCell ref="A40:M40"/>
    <mergeCell ref="A41:M41"/>
    <mergeCell ref="A42:M42"/>
    <mergeCell ref="A43:M43"/>
    <mergeCell ref="A44:M44"/>
    <mergeCell ref="A45:M45"/>
    <mergeCell ref="A49:K50"/>
    <mergeCell ref="L49:M49"/>
    <mergeCell ref="L50:M50"/>
    <mergeCell ref="A46:L46"/>
    <mergeCell ref="A47:M47"/>
    <mergeCell ref="A48:M48"/>
    <mergeCell ref="A62:M62"/>
    <mergeCell ref="A51:M51"/>
    <mergeCell ref="A52:M52"/>
    <mergeCell ref="A53:M53"/>
    <mergeCell ref="A54:M54"/>
    <mergeCell ref="A55:M55"/>
    <mergeCell ref="A56:M56"/>
    <mergeCell ref="A57:M57"/>
    <mergeCell ref="A58:M58"/>
    <mergeCell ref="A59:M59"/>
    <mergeCell ref="A60:M60"/>
    <mergeCell ref="A61:M61"/>
    <mergeCell ref="A74:M74"/>
    <mergeCell ref="A63:M63"/>
    <mergeCell ref="A64:M64"/>
    <mergeCell ref="A65:M65"/>
    <mergeCell ref="A66:M66"/>
    <mergeCell ref="A67:K68"/>
    <mergeCell ref="L67:M67"/>
    <mergeCell ref="L68:M68"/>
    <mergeCell ref="A69:M69"/>
    <mergeCell ref="A70:M70"/>
    <mergeCell ref="A71:M71"/>
    <mergeCell ref="A72:M72"/>
    <mergeCell ref="A73:M73"/>
    <mergeCell ref="A81:M81"/>
    <mergeCell ref="A82:M82"/>
    <mergeCell ref="A83:M83"/>
    <mergeCell ref="A84:M84"/>
    <mergeCell ref="A75:M75"/>
    <mergeCell ref="A76:M76"/>
    <mergeCell ref="A77:M77"/>
    <mergeCell ref="A78:M78"/>
    <mergeCell ref="A79:M79"/>
    <mergeCell ref="A80:M80"/>
    <mergeCell ref="A89:M89"/>
    <mergeCell ref="A90:M90"/>
    <mergeCell ref="A91:M91"/>
    <mergeCell ref="A92:M92"/>
    <mergeCell ref="A93:M93"/>
    <mergeCell ref="A85:K86"/>
    <mergeCell ref="L85:M85"/>
    <mergeCell ref="L86:M86"/>
    <mergeCell ref="A87:M87"/>
    <mergeCell ref="A88:M88"/>
    <mergeCell ref="A99:M99"/>
    <mergeCell ref="A100:M100"/>
    <mergeCell ref="A101:M101"/>
    <mergeCell ref="A102:M102"/>
    <mergeCell ref="A103:K104"/>
    <mergeCell ref="L103:M103"/>
    <mergeCell ref="L104:M104"/>
    <mergeCell ref="A94:M94"/>
    <mergeCell ref="A95:M95"/>
    <mergeCell ref="A96:M96"/>
    <mergeCell ref="A97:M97"/>
    <mergeCell ref="A98:M98"/>
    <mergeCell ref="A110:M110"/>
    <mergeCell ref="A111:M111"/>
    <mergeCell ref="A112:M112"/>
    <mergeCell ref="A113:M113"/>
    <mergeCell ref="A114:M114"/>
    <mergeCell ref="A105:M105"/>
    <mergeCell ref="A106:M106"/>
    <mergeCell ref="A107:M107"/>
    <mergeCell ref="A108:M108"/>
    <mergeCell ref="A109:M109"/>
    <mergeCell ref="A120:M120"/>
    <mergeCell ref="A121:K122"/>
    <mergeCell ref="L121:M121"/>
    <mergeCell ref="L122:M122"/>
    <mergeCell ref="A123:M123"/>
    <mergeCell ref="A115:M115"/>
    <mergeCell ref="A116:M116"/>
    <mergeCell ref="A117:M117"/>
    <mergeCell ref="A118:M118"/>
    <mergeCell ref="A119:M119"/>
    <mergeCell ref="A129:M129"/>
    <mergeCell ref="A130:M130"/>
    <mergeCell ref="A131:M131"/>
    <mergeCell ref="A132:M132"/>
    <mergeCell ref="A133:M133"/>
    <mergeCell ref="A124:M124"/>
    <mergeCell ref="A125:M125"/>
    <mergeCell ref="A126:M126"/>
    <mergeCell ref="A127:M127"/>
    <mergeCell ref="A128:M128"/>
    <mergeCell ref="A139:K140"/>
    <mergeCell ref="L139:M139"/>
    <mergeCell ref="L140:M140"/>
    <mergeCell ref="A141:M141"/>
    <mergeCell ref="A142:M142"/>
    <mergeCell ref="A134:M134"/>
    <mergeCell ref="A135:M135"/>
    <mergeCell ref="A136:M136"/>
    <mergeCell ref="A137:M137"/>
    <mergeCell ref="A138:M138"/>
    <mergeCell ref="A148:M148"/>
    <mergeCell ref="A149:M149"/>
    <mergeCell ref="A150:M150"/>
    <mergeCell ref="A151:M151"/>
    <mergeCell ref="A152:M152"/>
    <mergeCell ref="A143:M143"/>
    <mergeCell ref="A144:M144"/>
    <mergeCell ref="A145:M145"/>
    <mergeCell ref="A146:M146"/>
    <mergeCell ref="A147:M147"/>
    <mergeCell ref="A159:M159"/>
    <mergeCell ref="A160:M160"/>
    <mergeCell ref="A161:M161"/>
    <mergeCell ref="A162:M162"/>
    <mergeCell ref="A163:M163"/>
    <mergeCell ref="A153:M153"/>
    <mergeCell ref="A154:M154"/>
    <mergeCell ref="A155:M155"/>
    <mergeCell ref="A156:M156"/>
    <mergeCell ref="A157:K158"/>
    <mergeCell ref="L157:M157"/>
    <mergeCell ref="L158:M158"/>
    <mergeCell ref="A174:M174"/>
    <mergeCell ref="A169:M169"/>
    <mergeCell ref="A170:M170"/>
    <mergeCell ref="A171:M171"/>
    <mergeCell ref="A172:M172"/>
    <mergeCell ref="A173:M173"/>
    <mergeCell ref="A164:M164"/>
    <mergeCell ref="A165:M165"/>
    <mergeCell ref="A166:M166"/>
    <mergeCell ref="A167:M167"/>
    <mergeCell ref="A168:M168"/>
  </mergeCells>
  <conditionalFormatting sqref="M46">
    <cfRule type="notContainsBlanks" priority="1" dxfId="0">
      <formula>LEN(TRIM(M46))&gt;0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54" r:id="rId1"/>
  <rowBreaks count="3" manualBreakCount="3">
    <brk id="66" max="255" man="1"/>
    <brk id="138" max="255" man="1"/>
    <brk id="210" max="255" man="1"/>
  </rowBreaks>
  <ignoredErrors>
    <ignoredError sqref="F2 F5:M5 C5:D5" unlockedFormula="1"/>
  </ignoredErrors>
</worksheet>
</file>

<file path=xl/worksheets/sheet18.xml><?xml version="1.0" encoding="utf-8"?>
<worksheet xmlns="http://schemas.openxmlformats.org/spreadsheetml/2006/main" xmlns:r="http://schemas.openxmlformats.org/officeDocument/2006/relationships">
  <sheetPr>
    <pageSetUpPr fitToPage="1"/>
  </sheetPr>
  <dimension ref="A1:N210"/>
  <sheetViews>
    <sheetView zoomScalePageLayoutView="0" workbookViewId="0" topLeftCell="A89">
      <selection activeCell="Q123" sqref="Q123"/>
    </sheetView>
  </sheetViews>
  <sheetFormatPr defaultColWidth="8.8515625" defaultRowHeight="12.75"/>
  <cols>
    <col min="1" max="1" width="56.7109375" style="4" bestFit="1" customWidth="1"/>
    <col min="2" max="2" width="13.140625" style="4" customWidth="1"/>
    <col min="3" max="3" width="12.8515625" style="4" customWidth="1"/>
    <col min="4" max="4" width="12.8515625" style="58" hidden="1" customWidth="1"/>
    <col min="5" max="5" width="12.7109375" style="4" customWidth="1"/>
    <col min="6" max="6" width="12.140625" style="4" customWidth="1"/>
    <col min="7" max="9" width="10.7109375" style="4" customWidth="1"/>
    <col min="10" max="10" width="12.140625" style="4" customWidth="1"/>
    <col min="11" max="13" width="10.7109375" style="4" customWidth="1"/>
    <col min="14" max="16384" width="8.8515625" style="4" customWidth="1"/>
  </cols>
  <sheetData>
    <row r="1" spans="1:13" s="27" customFormat="1" ht="21.75" thickBot="1">
      <c r="A1" s="286" t="s">
        <v>121</v>
      </c>
      <c r="B1" s="287"/>
      <c r="C1" s="287"/>
      <c r="D1" s="287"/>
      <c r="E1" s="287"/>
      <c r="F1" s="287"/>
      <c r="G1" s="287"/>
      <c r="H1" s="287"/>
      <c r="I1" s="287"/>
      <c r="J1" s="287"/>
      <c r="K1" s="287"/>
      <c r="L1" s="287"/>
      <c r="M1" s="288"/>
    </row>
    <row r="2" spans="1:14"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2.7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64" t="s">
        <v>1</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s="58" customFormat="1" ht="15.75" customHeight="1" hidden="1" thickBot="1">
      <c r="A6" s="394" t="s">
        <v>258</v>
      </c>
      <c r="B6" s="391" t="s">
        <v>127</v>
      </c>
      <c r="C6" s="401"/>
      <c r="D6" s="401"/>
      <c r="E6" s="66" t="s">
        <v>2</v>
      </c>
      <c r="F6" s="37"/>
      <c r="G6" s="37"/>
      <c r="H6" s="37"/>
      <c r="I6" s="37"/>
      <c r="J6" s="37"/>
      <c r="K6" s="37"/>
      <c r="L6" s="37"/>
      <c r="M6" s="37"/>
      <c r="N6" s="3"/>
    </row>
    <row r="7" spans="1:14" s="58" customFormat="1" ht="15" customHeight="1" hidden="1" thickBot="1">
      <c r="A7" s="297"/>
      <c r="B7" s="299"/>
      <c r="C7" s="402"/>
      <c r="D7" s="402"/>
      <c r="E7" s="72" t="s">
        <v>3</v>
      </c>
      <c r="F7" s="41"/>
      <c r="G7" s="41"/>
      <c r="H7" s="41"/>
      <c r="I7" s="41"/>
      <c r="J7" s="41"/>
      <c r="K7" s="41"/>
      <c r="L7" s="41"/>
      <c r="M7" s="41"/>
      <c r="N7" s="3"/>
    </row>
    <row r="8" spans="1:14" s="58" customFormat="1" ht="15.75" customHeight="1" hidden="1" thickBot="1">
      <c r="A8" s="394" t="s">
        <v>257</v>
      </c>
      <c r="B8" s="391" t="s">
        <v>127</v>
      </c>
      <c r="C8" s="401"/>
      <c r="D8" s="401"/>
      <c r="E8" s="66" t="s">
        <v>2</v>
      </c>
      <c r="F8" s="37"/>
      <c r="G8" s="37"/>
      <c r="H8" s="37"/>
      <c r="I8" s="37"/>
      <c r="J8" s="37"/>
      <c r="K8" s="37"/>
      <c r="L8" s="37"/>
      <c r="M8" s="37"/>
      <c r="N8" s="3"/>
    </row>
    <row r="9" spans="1:14" s="58" customFormat="1" ht="15" customHeight="1" hidden="1" thickBot="1">
      <c r="A9" s="297"/>
      <c r="B9" s="299"/>
      <c r="C9" s="402"/>
      <c r="D9" s="402"/>
      <c r="E9" s="72" t="s">
        <v>3</v>
      </c>
      <c r="F9" s="41"/>
      <c r="G9" s="41"/>
      <c r="H9" s="41"/>
      <c r="I9" s="41"/>
      <c r="J9" s="41"/>
      <c r="K9" s="41"/>
      <c r="L9" s="41"/>
      <c r="M9" s="41"/>
      <c r="N9" s="3"/>
    </row>
    <row r="10" spans="1:14" s="58" customFormat="1" ht="15.75" customHeight="1" hidden="1" thickBot="1">
      <c r="A10" s="394" t="s">
        <v>259</v>
      </c>
      <c r="B10" s="391" t="str">
        <f>'Biennial SQSP Overview'!C33</f>
        <v>Pass</v>
      </c>
      <c r="C10" s="401"/>
      <c r="D10" s="401"/>
      <c r="E10" s="66" t="s">
        <v>2</v>
      </c>
      <c r="F10" s="37"/>
      <c r="G10" s="37"/>
      <c r="H10" s="37"/>
      <c r="I10" s="37"/>
      <c r="J10" s="37"/>
      <c r="K10" s="37"/>
      <c r="L10" s="37"/>
      <c r="M10" s="37"/>
      <c r="N10" s="3"/>
    </row>
    <row r="11" spans="1:14" s="58" customFormat="1" ht="15" customHeight="1" hidden="1" thickBot="1">
      <c r="A11" s="297"/>
      <c r="B11" s="299"/>
      <c r="C11" s="402"/>
      <c r="D11" s="402"/>
      <c r="E11" s="72" t="s">
        <v>3</v>
      </c>
      <c r="F11" s="41"/>
      <c r="G11" s="41"/>
      <c r="H11" s="41"/>
      <c r="I11" s="41"/>
      <c r="J11" s="41"/>
      <c r="K11" s="41"/>
      <c r="L11" s="41"/>
      <c r="M11" s="41"/>
      <c r="N11" s="3"/>
    </row>
    <row r="12" spans="1:14" s="58" customFormat="1" ht="15.75" customHeight="1" hidden="1" thickBot="1">
      <c r="A12" s="394" t="s">
        <v>260</v>
      </c>
      <c r="B12" s="391" t="s">
        <v>127</v>
      </c>
      <c r="C12" s="401"/>
      <c r="D12" s="401"/>
      <c r="E12" s="66" t="s">
        <v>2</v>
      </c>
      <c r="F12" s="37"/>
      <c r="G12" s="37"/>
      <c r="H12" s="37"/>
      <c r="I12" s="37"/>
      <c r="J12" s="37"/>
      <c r="K12" s="37"/>
      <c r="L12" s="37"/>
      <c r="M12" s="37"/>
      <c r="N12" s="3"/>
    </row>
    <row r="13" spans="1:14" s="58" customFormat="1" ht="15" customHeight="1" hidden="1" thickBot="1">
      <c r="A13" s="297"/>
      <c r="B13" s="299"/>
      <c r="C13" s="402"/>
      <c r="D13" s="402"/>
      <c r="E13" s="72" t="s">
        <v>3</v>
      </c>
      <c r="F13" s="41"/>
      <c r="G13" s="41"/>
      <c r="H13" s="41"/>
      <c r="I13" s="41"/>
      <c r="J13" s="41"/>
      <c r="K13" s="41"/>
      <c r="L13" s="41"/>
      <c r="M13" s="41"/>
      <c r="N13" s="3"/>
    </row>
    <row r="14" spans="1:14" s="58" customFormat="1" ht="15.75" customHeight="1" hidden="1" thickBot="1">
      <c r="A14" s="394" t="s">
        <v>286</v>
      </c>
      <c r="B14" s="391" t="s">
        <v>127</v>
      </c>
      <c r="C14" s="401"/>
      <c r="D14" s="401"/>
      <c r="E14" s="66" t="s">
        <v>2</v>
      </c>
      <c r="F14" s="37"/>
      <c r="G14" s="37"/>
      <c r="H14" s="37"/>
      <c r="I14" s="37"/>
      <c r="J14" s="37"/>
      <c r="K14" s="37"/>
      <c r="L14" s="37"/>
      <c r="M14" s="37"/>
      <c r="N14" s="3"/>
    </row>
    <row r="15" spans="1:14" s="58" customFormat="1" ht="15" customHeight="1" hidden="1" thickBot="1">
      <c r="A15" s="297"/>
      <c r="B15" s="299"/>
      <c r="C15" s="402"/>
      <c r="D15" s="402"/>
      <c r="E15" s="72" t="s">
        <v>3</v>
      </c>
      <c r="F15" s="41"/>
      <c r="G15" s="41"/>
      <c r="H15" s="41"/>
      <c r="I15" s="41"/>
      <c r="J15" s="41"/>
      <c r="K15" s="41"/>
      <c r="L15" s="41"/>
      <c r="M15" s="41"/>
      <c r="N15" s="3"/>
    </row>
    <row r="16" spans="1:14" s="58" customFormat="1" ht="15.75" customHeight="1" hidden="1" thickBot="1">
      <c r="A16" s="394" t="s">
        <v>287</v>
      </c>
      <c r="B16" s="391" t="s">
        <v>127</v>
      </c>
      <c r="C16" s="401"/>
      <c r="D16" s="401"/>
      <c r="E16" s="66" t="s">
        <v>2</v>
      </c>
      <c r="F16" s="37"/>
      <c r="G16" s="37"/>
      <c r="H16" s="37"/>
      <c r="I16" s="37"/>
      <c r="J16" s="37"/>
      <c r="K16" s="37"/>
      <c r="L16" s="37"/>
      <c r="M16" s="37"/>
      <c r="N16" s="3"/>
    </row>
    <row r="17" spans="1:14" s="58" customFormat="1" ht="15" customHeight="1" hidden="1" thickBot="1">
      <c r="A17" s="297"/>
      <c r="B17" s="299"/>
      <c r="C17" s="402"/>
      <c r="D17" s="402"/>
      <c r="E17" s="72" t="s">
        <v>3</v>
      </c>
      <c r="F17" s="41"/>
      <c r="G17" s="41"/>
      <c r="H17" s="41"/>
      <c r="I17" s="41"/>
      <c r="J17" s="41"/>
      <c r="K17" s="41"/>
      <c r="L17" s="41"/>
      <c r="M17" s="41"/>
      <c r="N17" s="3"/>
    </row>
    <row r="18" spans="1:14" s="58" customFormat="1" ht="15.75" customHeight="1" thickBot="1" thickTop="1">
      <c r="A18" s="394" t="s">
        <v>261</v>
      </c>
      <c r="B18" s="391" t="s">
        <v>92</v>
      </c>
      <c r="C18" s="399" t="s">
        <v>201</v>
      </c>
      <c r="D18" s="395"/>
      <c r="E18" s="66" t="s">
        <v>2</v>
      </c>
      <c r="F18" s="203">
        <v>0.1</v>
      </c>
      <c r="G18" s="204">
        <v>0.1</v>
      </c>
      <c r="H18" s="204">
        <v>0.1</v>
      </c>
      <c r="I18" s="204">
        <v>0.1</v>
      </c>
      <c r="J18" s="204">
        <v>0.1</v>
      </c>
      <c r="K18" s="204">
        <v>0.1</v>
      </c>
      <c r="L18" s="204">
        <v>0.1</v>
      </c>
      <c r="M18" s="204">
        <v>0.1</v>
      </c>
      <c r="N18" s="3"/>
    </row>
    <row r="19" spans="1:14" s="58" customFormat="1" ht="15" customHeight="1" thickBot="1">
      <c r="A19" s="297"/>
      <c r="B19" s="299"/>
      <c r="C19" s="396"/>
      <c r="D19" s="396"/>
      <c r="E19" s="72" t="s">
        <v>3</v>
      </c>
      <c r="F19" s="41"/>
      <c r="G19" s="41"/>
      <c r="H19" s="41"/>
      <c r="I19" s="41"/>
      <c r="J19" s="41"/>
      <c r="K19" s="41"/>
      <c r="L19" s="41"/>
      <c r="M19" s="41"/>
      <c r="N19" s="3"/>
    </row>
    <row r="20" spans="1:14" s="58" customFormat="1" ht="15.75" customHeight="1" thickBot="1" thickTop="1">
      <c r="A20" s="394" t="s">
        <v>262</v>
      </c>
      <c r="B20" s="391" t="s">
        <v>263</v>
      </c>
      <c r="C20" s="399" t="s">
        <v>201</v>
      </c>
      <c r="D20" s="395"/>
      <c r="E20" s="66" t="s">
        <v>2</v>
      </c>
      <c r="F20" s="205">
        <v>0.1</v>
      </c>
      <c r="G20" s="206">
        <v>0.1</v>
      </c>
      <c r="H20" s="206">
        <v>0.1</v>
      </c>
      <c r="I20" s="206">
        <v>0.1</v>
      </c>
      <c r="J20" s="206">
        <v>0.1</v>
      </c>
      <c r="K20" s="206">
        <v>0.1</v>
      </c>
      <c r="L20" s="206">
        <v>0.1</v>
      </c>
      <c r="M20" s="206">
        <v>0.1</v>
      </c>
      <c r="N20" s="3"/>
    </row>
    <row r="21" spans="1:14" s="58" customFormat="1" ht="15" customHeight="1" thickBot="1">
      <c r="A21" s="297"/>
      <c r="B21" s="299"/>
      <c r="C21" s="396"/>
      <c r="D21" s="396"/>
      <c r="E21" s="72" t="s">
        <v>3</v>
      </c>
      <c r="F21" s="207"/>
      <c r="G21" s="208"/>
      <c r="H21" s="208"/>
      <c r="I21" s="208"/>
      <c r="J21" s="208"/>
      <c r="K21" s="208"/>
      <c r="L21" s="208"/>
      <c r="M21" s="208"/>
      <c r="N21" s="3"/>
    </row>
    <row r="22" spans="1:14" s="58" customFormat="1" ht="15.75" customHeight="1" hidden="1" thickBot="1">
      <c r="A22" s="394" t="s">
        <v>285</v>
      </c>
      <c r="B22" s="391" t="s">
        <v>282</v>
      </c>
      <c r="C22" s="395"/>
      <c r="D22" s="395"/>
      <c r="E22" s="66" t="s">
        <v>2</v>
      </c>
      <c r="F22" s="209"/>
      <c r="G22" s="210"/>
      <c r="H22" s="210"/>
      <c r="I22" s="210"/>
      <c r="J22" s="210"/>
      <c r="K22" s="210"/>
      <c r="L22" s="210"/>
      <c r="M22" s="210"/>
      <c r="N22" s="3"/>
    </row>
    <row r="23" spans="1:14" s="58" customFormat="1" ht="15" customHeight="1" hidden="1" thickBot="1">
      <c r="A23" s="297"/>
      <c r="B23" s="299"/>
      <c r="C23" s="396"/>
      <c r="D23" s="396"/>
      <c r="E23" s="72" t="s">
        <v>3</v>
      </c>
      <c r="F23" s="207"/>
      <c r="G23" s="208"/>
      <c r="H23" s="208"/>
      <c r="I23" s="208"/>
      <c r="J23" s="208"/>
      <c r="K23" s="208"/>
      <c r="L23" s="208"/>
      <c r="M23" s="208"/>
      <c r="N23" s="3"/>
    </row>
    <row r="24" spans="1:14" s="58" customFormat="1" ht="15.75" customHeight="1" thickBot="1">
      <c r="A24" s="394" t="s">
        <v>274</v>
      </c>
      <c r="B24" s="391" t="s">
        <v>99</v>
      </c>
      <c r="C24" s="399" t="s">
        <v>201</v>
      </c>
      <c r="D24" s="395"/>
      <c r="E24" s="66" t="s">
        <v>2</v>
      </c>
      <c r="F24" s="211">
        <v>0.1</v>
      </c>
      <c r="G24" s="212">
        <v>0.1</v>
      </c>
      <c r="H24" s="212">
        <v>0.1</v>
      </c>
      <c r="I24" s="212">
        <v>0.1</v>
      </c>
      <c r="J24" s="212">
        <v>0.1</v>
      </c>
      <c r="K24" s="212">
        <v>0.1</v>
      </c>
      <c r="L24" s="212">
        <v>0.1</v>
      </c>
      <c r="M24" s="212">
        <v>0.1</v>
      </c>
      <c r="N24" s="3"/>
    </row>
    <row r="25" spans="1:14" s="58" customFormat="1" ht="15" customHeight="1" thickBot="1">
      <c r="A25" s="297"/>
      <c r="B25" s="299"/>
      <c r="C25" s="396"/>
      <c r="D25" s="396"/>
      <c r="E25" s="72" t="s">
        <v>3</v>
      </c>
      <c r="F25" s="207"/>
      <c r="G25" s="208"/>
      <c r="H25" s="208"/>
      <c r="I25" s="208"/>
      <c r="J25" s="208"/>
      <c r="K25" s="208"/>
      <c r="L25" s="208"/>
      <c r="M25" s="208"/>
      <c r="N25" s="3"/>
    </row>
    <row r="26" spans="1:14" s="58" customFormat="1" ht="15.75" customHeight="1" thickBot="1">
      <c r="A26" s="394" t="s">
        <v>275</v>
      </c>
      <c r="B26" s="391" t="s">
        <v>264</v>
      </c>
      <c r="C26" s="399" t="s">
        <v>201</v>
      </c>
      <c r="D26" s="395"/>
      <c r="E26" s="66" t="s">
        <v>2</v>
      </c>
      <c r="F26" s="211">
        <v>0.1</v>
      </c>
      <c r="G26" s="212">
        <v>0.1</v>
      </c>
      <c r="H26" s="212">
        <v>0.1</v>
      </c>
      <c r="I26" s="212">
        <v>0.1</v>
      </c>
      <c r="J26" s="212">
        <v>0.1</v>
      </c>
      <c r="K26" s="212">
        <v>0.1</v>
      </c>
      <c r="L26" s="212">
        <v>0.1</v>
      </c>
      <c r="M26" s="212">
        <v>0.1</v>
      </c>
      <c r="N26" s="3"/>
    </row>
    <row r="27" spans="1:14" s="58" customFormat="1" ht="15" customHeight="1" thickBot="1">
      <c r="A27" s="297"/>
      <c r="B27" s="299"/>
      <c r="C27" s="396"/>
      <c r="D27" s="396"/>
      <c r="E27" s="72" t="s">
        <v>3</v>
      </c>
      <c r="F27" s="207"/>
      <c r="G27" s="208"/>
      <c r="H27" s="208"/>
      <c r="I27" s="208"/>
      <c r="J27" s="208"/>
      <c r="K27" s="208"/>
      <c r="L27" s="208"/>
      <c r="M27" s="208"/>
      <c r="N27" s="3"/>
    </row>
    <row r="28" spans="1:14" s="58" customFormat="1" ht="15.75" customHeight="1" hidden="1" thickBot="1">
      <c r="A28" s="394" t="s">
        <v>284</v>
      </c>
      <c r="B28" s="391" t="s">
        <v>282</v>
      </c>
      <c r="C28" s="395"/>
      <c r="D28" s="395"/>
      <c r="E28" s="66" t="s">
        <v>2</v>
      </c>
      <c r="F28" s="209"/>
      <c r="G28" s="210"/>
      <c r="H28" s="210"/>
      <c r="I28" s="210"/>
      <c r="J28" s="210"/>
      <c r="K28" s="210"/>
      <c r="L28" s="210"/>
      <c r="M28" s="210"/>
      <c r="N28" s="3"/>
    </row>
    <row r="29" spans="1:14" s="58" customFormat="1" ht="15" customHeight="1" hidden="1" thickBot="1">
      <c r="A29" s="297"/>
      <c r="B29" s="299"/>
      <c r="C29" s="396"/>
      <c r="D29" s="396"/>
      <c r="E29" s="72" t="s">
        <v>3</v>
      </c>
      <c r="F29" s="207"/>
      <c r="G29" s="208"/>
      <c r="H29" s="208"/>
      <c r="I29" s="208"/>
      <c r="J29" s="208"/>
      <c r="K29" s="208"/>
      <c r="L29" s="208"/>
      <c r="M29" s="208"/>
      <c r="N29" s="3"/>
    </row>
    <row r="30" spans="1:14" s="58" customFormat="1" ht="15.75" customHeight="1" thickBot="1">
      <c r="A30" s="394" t="s">
        <v>276</v>
      </c>
      <c r="B30" s="391" t="s">
        <v>99</v>
      </c>
      <c r="C30" s="399" t="s">
        <v>201</v>
      </c>
      <c r="D30" s="395"/>
      <c r="E30" s="66" t="s">
        <v>2</v>
      </c>
      <c r="F30" s="211">
        <v>0.1</v>
      </c>
      <c r="G30" s="212">
        <v>0.1</v>
      </c>
      <c r="H30" s="212">
        <v>0.1</v>
      </c>
      <c r="I30" s="212">
        <v>0.1</v>
      </c>
      <c r="J30" s="212">
        <v>0.1</v>
      </c>
      <c r="K30" s="212">
        <v>0.1</v>
      </c>
      <c r="L30" s="212">
        <v>0.1</v>
      </c>
      <c r="M30" s="212">
        <v>0.1</v>
      </c>
      <c r="N30" s="3"/>
    </row>
    <row r="31" spans="1:14" s="58" customFormat="1" ht="15" customHeight="1" thickBot="1">
      <c r="A31" s="297"/>
      <c r="B31" s="299"/>
      <c r="C31" s="396"/>
      <c r="D31" s="396"/>
      <c r="E31" s="72" t="s">
        <v>3</v>
      </c>
      <c r="F31" s="207"/>
      <c r="G31" s="208"/>
      <c r="H31" s="208"/>
      <c r="I31" s="208"/>
      <c r="J31" s="208"/>
      <c r="K31" s="208"/>
      <c r="L31" s="208"/>
      <c r="M31" s="208"/>
      <c r="N31" s="3"/>
    </row>
    <row r="32" spans="1:14" s="58" customFormat="1" ht="15.75" customHeight="1" hidden="1" thickBot="1">
      <c r="A32" s="394" t="s">
        <v>277</v>
      </c>
      <c r="B32" s="391" t="s">
        <v>264</v>
      </c>
      <c r="C32" s="395"/>
      <c r="D32" s="395"/>
      <c r="E32" s="66" t="s">
        <v>2</v>
      </c>
      <c r="F32" s="209"/>
      <c r="G32" s="210"/>
      <c r="H32" s="210"/>
      <c r="I32" s="210"/>
      <c r="J32" s="210"/>
      <c r="K32" s="210"/>
      <c r="L32" s="210"/>
      <c r="M32" s="210"/>
      <c r="N32" s="3"/>
    </row>
    <row r="33" spans="1:14" s="58" customFormat="1" ht="15" customHeight="1" hidden="1" thickBot="1">
      <c r="A33" s="297"/>
      <c r="B33" s="299"/>
      <c r="C33" s="396"/>
      <c r="D33" s="396"/>
      <c r="E33" s="72" t="s">
        <v>3</v>
      </c>
      <c r="F33" s="207"/>
      <c r="G33" s="208"/>
      <c r="H33" s="208"/>
      <c r="I33" s="208"/>
      <c r="J33" s="208"/>
      <c r="K33" s="208"/>
      <c r="L33" s="208"/>
      <c r="M33" s="208"/>
      <c r="N33" s="3"/>
    </row>
    <row r="34" spans="1:14" s="58" customFormat="1" ht="15.75" customHeight="1" hidden="1" thickBot="1">
      <c r="A34" s="394" t="s">
        <v>283</v>
      </c>
      <c r="B34" s="391" t="s">
        <v>282</v>
      </c>
      <c r="C34" s="395"/>
      <c r="D34" s="395"/>
      <c r="E34" s="66" t="s">
        <v>2</v>
      </c>
      <c r="F34" s="209"/>
      <c r="G34" s="210"/>
      <c r="H34" s="210"/>
      <c r="I34" s="210"/>
      <c r="J34" s="210"/>
      <c r="K34" s="210"/>
      <c r="L34" s="210"/>
      <c r="M34" s="210"/>
      <c r="N34" s="3"/>
    </row>
    <row r="35" spans="1:14" s="58" customFormat="1" ht="15" customHeight="1" hidden="1" thickBot="1">
      <c r="A35" s="297"/>
      <c r="B35" s="299"/>
      <c r="C35" s="396"/>
      <c r="D35" s="396"/>
      <c r="E35" s="72" t="s">
        <v>3</v>
      </c>
      <c r="F35" s="207"/>
      <c r="G35" s="208"/>
      <c r="H35" s="208"/>
      <c r="I35" s="208"/>
      <c r="J35" s="208"/>
      <c r="K35" s="208"/>
      <c r="L35" s="208"/>
      <c r="M35" s="208"/>
      <c r="N35" s="3"/>
    </row>
    <row r="36" spans="1:14" s="58" customFormat="1" ht="15.75" customHeight="1" thickBot="1">
      <c r="A36" s="394" t="s">
        <v>278</v>
      </c>
      <c r="B36" s="391" t="s">
        <v>99</v>
      </c>
      <c r="C36" s="399" t="s">
        <v>201</v>
      </c>
      <c r="D36" s="395"/>
      <c r="E36" s="66" t="s">
        <v>2</v>
      </c>
      <c r="F36" s="211">
        <v>0.1</v>
      </c>
      <c r="G36" s="212">
        <v>0.1</v>
      </c>
      <c r="H36" s="212">
        <v>0.1</v>
      </c>
      <c r="I36" s="212">
        <v>0.1</v>
      </c>
      <c r="J36" s="212">
        <v>0.1</v>
      </c>
      <c r="K36" s="212">
        <v>0.1</v>
      </c>
      <c r="L36" s="212">
        <v>0.1</v>
      </c>
      <c r="M36" s="212">
        <v>0.1</v>
      </c>
      <c r="N36" s="3"/>
    </row>
    <row r="37" spans="1:14" s="58" customFormat="1" ht="15" customHeight="1" thickBot="1">
      <c r="A37" s="297"/>
      <c r="B37" s="299"/>
      <c r="C37" s="396"/>
      <c r="D37" s="396"/>
      <c r="E37" s="72" t="s">
        <v>3</v>
      </c>
      <c r="F37" s="207"/>
      <c r="G37" s="208"/>
      <c r="H37" s="208"/>
      <c r="I37" s="208"/>
      <c r="J37" s="208"/>
      <c r="K37" s="208"/>
      <c r="L37" s="208"/>
      <c r="M37" s="208"/>
      <c r="N37" s="3"/>
    </row>
    <row r="38" spans="1:14" s="58" customFormat="1" ht="15.75" customHeight="1" hidden="1" thickBot="1">
      <c r="A38" s="394" t="s">
        <v>279</v>
      </c>
      <c r="B38" s="391" t="s">
        <v>264</v>
      </c>
      <c r="C38" s="395"/>
      <c r="D38" s="395"/>
      <c r="E38" s="66" t="s">
        <v>2</v>
      </c>
      <c r="F38" s="35"/>
      <c r="G38" s="35"/>
      <c r="H38" s="35"/>
      <c r="I38" s="35"/>
      <c r="J38" s="35"/>
      <c r="K38" s="35"/>
      <c r="L38" s="35"/>
      <c r="M38" s="35"/>
      <c r="N38" s="3"/>
    </row>
    <row r="39" spans="1:14" s="58" customFormat="1" ht="15" customHeight="1" hidden="1" thickBot="1">
      <c r="A39" s="297"/>
      <c r="B39" s="299"/>
      <c r="C39" s="396"/>
      <c r="D39" s="396"/>
      <c r="E39" s="72" t="s">
        <v>3</v>
      </c>
      <c r="F39" s="41"/>
      <c r="G39" s="41"/>
      <c r="H39" s="41"/>
      <c r="I39" s="41"/>
      <c r="J39" s="41"/>
      <c r="K39" s="41"/>
      <c r="L39" s="41"/>
      <c r="M39" s="41"/>
      <c r="N39" s="3"/>
    </row>
    <row r="40" spans="1:14" s="58" customFormat="1" ht="15.75" customHeight="1" hidden="1" thickBot="1">
      <c r="A40" s="394" t="s">
        <v>281</v>
      </c>
      <c r="B40" s="391" t="s">
        <v>282</v>
      </c>
      <c r="C40" s="395"/>
      <c r="D40" s="395"/>
      <c r="E40" s="66" t="s">
        <v>2</v>
      </c>
      <c r="F40" s="35"/>
      <c r="G40" s="35"/>
      <c r="H40" s="35"/>
      <c r="I40" s="35"/>
      <c r="J40" s="35"/>
      <c r="K40" s="35"/>
      <c r="L40" s="35"/>
      <c r="M40" s="35"/>
      <c r="N40" s="3"/>
    </row>
    <row r="41" spans="1:14" s="58" customFormat="1" ht="15" customHeight="1" hidden="1" thickBot="1">
      <c r="A41" s="297"/>
      <c r="B41" s="299"/>
      <c r="C41" s="396"/>
      <c r="D41" s="396"/>
      <c r="E41" s="72" t="s">
        <v>3</v>
      </c>
      <c r="F41" s="41"/>
      <c r="G41" s="41"/>
      <c r="H41" s="41"/>
      <c r="I41" s="41"/>
      <c r="J41" s="41"/>
      <c r="K41" s="41"/>
      <c r="L41" s="41"/>
      <c r="M41" s="41"/>
      <c r="N41" s="3"/>
    </row>
    <row r="42" spans="1:14" s="58" customFormat="1" ht="15.75" customHeight="1" hidden="1" thickBot="1">
      <c r="A42" s="394" t="s">
        <v>265</v>
      </c>
      <c r="B42" s="391" t="s">
        <v>290</v>
      </c>
      <c r="C42" s="400"/>
      <c r="D42" s="400"/>
      <c r="E42" s="66" t="s">
        <v>2</v>
      </c>
      <c r="F42" s="35"/>
      <c r="G42" s="35"/>
      <c r="H42" s="35"/>
      <c r="I42" s="35"/>
      <c r="J42" s="35"/>
      <c r="K42" s="35"/>
      <c r="L42" s="35"/>
      <c r="M42" s="35"/>
      <c r="N42" s="3"/>
    </row>
    <row r="43" spans="1:14" s="58" customFormat="1" ht="15" customHeight="1" hidden="1" thickBot="1">
      <c r="A43" s="297"/>
      <c r="B43" s="299"/>
      <c r="C43" s="396"/>
      <c r="D43" s="396"/>
      <c r="E43" s="72" t="s">
        <v>3</v>
      </c>
      <c r="F43" s="41"/>
      <c r="G43" s="41"/>
      <c r="H43" s="41"/>
      <c r="I43" s="41"/>
      <c r="J43" s="41"/>
      <c r="K43" s="41"/>
      <c r="L43" s="41"/>
      <c r="M43" s="41"/>
      <c r="N43" s="3"/>
    </row>
    <row r="44" spans="1:14" s="58" customFormat="1" ht="15.75" customHeight="1" hidden="1" thickBot="1">
      <c r="A44" s="394" t="s">
        <v>268</v>
      </c>
      <c r="B44" s="391" t="s">
        <v>289</v>
      </c>
      <c r="C44" s="395"/>
      <c r="D44" s="395"/>
      <c r="E44" s="66" t="s">
        <v>2</v>
      </c>
      <c r="F44" s="35"/>
      <c r="G44" s="35"/>
      <c r="H44" s="35"/>
      <c r="I44" s="35"/>
      <c r="J44" s="35"/>
      <c r="K44" s="35"/>
      <c r="L44" s="35"/>
      <c r="M44" s="35"/>
      <c r="N44" s="3"/>
    </row>
    <row r="45" spans="1:14" s="58" customFormat="1" ht="15" customHeight="1" hidden="1" thickBot="1">
      <c r="A45" s="297"/>
      <c r="B45" s="299"/>
      <c r="C45" s="396"/>
      <c r="D45" s="396"/>
      <c r="E45" s="72" t="s">
        <v>3</v>
      </c>
      <c r="F45" s="41"/>
      <c r="G45" s="41"/>
      <c r="H45" s="41"/>
      <c r="I45" s="41"/>
      <c r="J45" s="41"/>
      <c r="K45" s="41"/>
      <c r="L45" s="41"/>
      <c r="M45" s="41"/>
      <c r="N45" s="3"/>
    </row>
    <row r="46" spans="1:14" s="58" customFormat="1" ht="15" customHeight="1" hidden="1" thickBot="1">
      <c r="A46" s="394" t="s">
        <v>267</v>
      </c>
      <c r="B46" s="391" t="s">
        <v>289</v>
      </c>
      <c r="C46" s="395"/>
      <c r="D46" s="395"/>
      <c r="E46" s="66" t="s">
        <v>2</v>
      </c>
      <c r="F46" s="35"/>
      <c r="G46" s="35"/>
      <c r="H46" s="35"/>
      <c r="I46" s="35"/>
      <c r="J46" s="35"/>
      <c r="K46" s="35"/>
      <c r="L46" s="35"/>
      <c r="M46" s="35"/>
      <c r="N46" s="3"/>
    </row>
    <row r="47" spans="1:14" s="58" customFormat="1" ht="15" customHeight="1" hidden="1" thickBot="1">
      <c r="A47" s="297"/>
      <c r="B47" s="299"/>
      <c r="C47" s="396"/>
      <c r="D47" s="396"/>
      <c r="E47" s="72" t="s">
        <v>3</v>
      </c>
      <c r="F47" s="41"/>
      <c r="G47" s="41"/>
      <c r="H47" s="41"/>
      <c r="I47" s="41"/>
      <c r="J47" s="41"/>
      <c r="K47" s="41"/>
      <c r="L47" s="41"/>
      <c r="M47" s="41"/>
      <c r="N47" s="3"/>
    </row>
    <row r="48" spans="1:14" s="58" customFormat="1" ht="15.75" customHeight="1" hidden="1" thickBot="1">
      <c r="A48" s="394" t="s">
        <v>266</v>
      </c>
      <c r="B48" s="391" t="s">
        <v>289</v>
      </c>
      <c r="C48" s="395"/>
      <c r="D48" s="395"/>
      <c r="E48" s="66" t="s">
        <v>2</v>
      </c>
      <c r="F48" s="35"/>
      <c r="G48" s="35"/>
      <c r="H48" s="35"/>
      <c r="I48" s="35"/>
      <c r="J48" s="35"/>
      <c r="K48" s="35"/>
      <c r="L48" s="35"/>
      <c r="M48" s="35"/>
      <c r="N48" s="3"/>
    </row>
    <row r="49" spans="1:14" s="58" customFormat="1" ht="15" customHeight="1" hidden="1" thickBot="1">
      <c r="A49" s="297"/>
      <c r="B49" s="299"/>
      <c r="C49" s="396"/>
      <c r="D49" s="396"/>
      <c r="E49" s="72" t="s">
        <v>3</v>
      </c>
      <c r="F49" s="41"/>
      <c r="G49" s="41"/>
      <c r="H49" s="41"/>
      <c r="I49" s="41"/>
      <c r="J49" s="41"/>
      <c r="K49" s="41"/>
      <c r="L49" s="41"/>
      <c r="M49" s="41"/>
      <c r="N49" s="3"/>
    </row>
    <row r="50" spans="1:14" s="58" customFormat="1" ht="15.75" customHeight="1" hidden="1" thickBot="1">
      <c r="A50" s="394" t="s">
        <v>269</v>
      </c>
      <c r="B50" s="391" t="s">
        <v>273</v>
      </c>
      <c r="C50" s="397"/>
      <c r="D50" s="397"/>
      <c r="E50" s="66" t="s">
        <v>2</v>
      </c>
      <c r="F50" s="37"/>
      <c r="G50" s="37"/>
      <c r="H50" s="37"/>
      <c r="I50" s="37"/>
      <c r="J50" s="37"/>
      <c r="K50" s="37"/>
      <c r="L50" s="37"/>
      <c r="M50" s="37"/>
      <c r="N50" s="3"/>
    </row>
    <row r="51" spans="1:14" s="58" customFormat="1" ht="15" customHeight="1" hidden="1" thickBot="1">
      <c r="A51" s="297"/>
      <c r="B51" s="299"/>
      <c r="C51" s="398"/>
      <c r="D51" s="398"/>
      <c r="E51" s="72" t="s">
        <v>3</v>
      </c>
      <c r="F51" s="165"/>
      <c r="G51" s="165"/>
      <c r="H51" s="165"/>
      <c r="I51" s="165"/>
      <c r="J51" s="165"/>
      <c r="K51" s="165"/>
      <c r="L51" s="165"/>
      <c r="M51" s="165"/>
      <c r="N51" s="3"/>
    </row>
    <row r="52" spans="1:14" s="58" customFormat="1" ht="15.75" customHeight="1" hidden="1" thickBot="1">
      <c r="A52" s="394" t="s">
        <v>270</v>
      </c>
      <c r="B52" s="391">
        <v>150</v>
      </c>
      <c r="C52" s="397"/>
      <c r="D52" s="397"/>
      <c r="E52" s="66" t="s">
        <v>2</v>
      </c>
      <c r="F52" s="37"/>
      <c r="G52" s="37"/>
      <c r="H52" s="37"/>
      <c r="I52" s="37"/>
      <c r="J52" s="37"/>
      <c r="K52" s="37"/>
      <c r="L52" s="37"/>
      <c r="M52" s="37"/>
      <c r="N52" s="3"/>
    </row>
    <row r="53" spans="1:14" s="58" customFormat="1" ht="15" customHeight="1" hidden="1" thickBot="1">
      <c r="A53" s="297"/>
      <c r="B53" s="299"/>
      <c r="C53" s="398"/>
      <c r="D53" s="398"/>
      <c r="E53" s="72" t="s">
        <v>3</v>
      </c>
      <c r="F53" s="165"/>
      <c r="G53" s="165"/>
      <c r="H53" s="165"/>
      <c r="I53" s="165"/>
      <c r="J53" s="165"/>
      <c r="K53" s="165"/>
      <c r="L53" s="165"/>
      <c r="M53" s="165"/>
      <c r="N53" s="3"/>
    </row>
    <row r="54" spans="1:14" s="58" customFormat="1" ht="15.75" customHeight="1" hidden="1" thickBot="1">
      <c r="A54" s="394" t="s">
        <v>271</v>
      </c>
      <c r="B54" s="391">
        <v>150</v>
      </c>
      <c r="C54" s="397"/>
      <c r="D54" s="397"/>
      <c r="E54" s="66" t="s">
        <v>2</v>
      </c>
      <c r="F54" s="37"/>
      <c r="G54" s="37"/>
      <c r="H54" s="37"/>
      <c r="I54" s="37"/>
      <c r="J54" s="37"/>
      <c r="K54" s="37"/>
      <c r="L54" s="37"/>
      <c r="M54" s="37"/>
      <c r="N54" s="3"/>
    </row>
    <row r="55" spans="1:14" s="58" customFormat="1" ht="15" customHeight="1" hidden="1" thickBot="1">
      <c r="A55" s="297"/>
      <c r="B55" s="299"/>
      <c r="C55" s="398"/>
      <c r="D55" s="398"/>
      <c r="E55" s="72" t="s">
        <v>3</v>
      </c>
      <c r="F55" s="165"/>
      <c r="G55" s="165"/>
      <c r="H55" s="165"/>
      <c r="I55" s="165"/>
      <c r="J55" s="165"/>
      <c r="K55" s="165"/>
      <c r="L55" s="165"/>
      <c r="M55" s="165"/>
      <c r="N55" s="3"/>
    </row>
    <row r="56" spans="1:14" s="58" customFormat="1" ht="15.75" customHeight="1" hidden="1" thickBot="1">
      <c r="A56" s="394" t="s">
        <v>272</v>
      </c>
      <c r="B56" s="391">
        <v>150</v>
      </c>
      <c r="C56" s="397"/>
      <c r="D56" s="397"/>
      <c r="E56" s="66" t="s">
        <v>2</v>
      </c>
      <c r="F56" s="37"/>
      <c r="G56" s="37"/>
      <c r="H56" s="37"/>
      <c r="I56" s="37"/>
      <c r="J56" s="37"/>
      <c r="K56" s="37"/>
      <c r="L56" s="37"/>
      <c r="M56" s="37"/>
      <c r="N56" s="3"/>
    </row>
    <row r="57" spans="1:14" s="58" customFormat="1" ht="15" customHeight="1" hidden="1" thickBot="1">
      <c r="A57" s="297"/>
      <c r="B57" s="299"/>
      <c r="C57" s="398"/>
      <c r="D57" s="398"/>
      <c r="E57" s="72" t="s">
        <v>3</v>
      </c>
      <c r="F57" s="165"/>
      <c r="G57" s="165"/>
      <c r="H57" s="165"/>
      <c r="I57" s="165"/>
      <c r="J57" s="165"/>
      <c r="K57" s="165"/>
      <c r="L57" s="165"/>
      <c r="M57" s="165"/>
      <c r="N57" s="3"/>
    </row>
    <row r="58" spans="1:14" s="58" customFormat="1" ht="15.75" customHeight="1" hidden="1" thickBot="1">
      <c r="A58" s="394" t="s">
        <v>280</v>
      </c>
      <c r="B58" s="391" t="s">
        <v>127</v>
      </c>
      <c r="C58" s="397"/>
      <c r="D58" s="397"/>
      <c r="E58" s="66" t="s">
        <v>2</v>
      </c>
      <c r="F58" s="37"/>
      <c r="G58" s="37"/>
      <c r="H58" s="37"/>
      <c r="I58" s="37"/>
      <c r="J58" s="37"/>
      <c r="K58" s="37"/>
      <c r="L58" s="37"/>
      <c r="M58" s="37"/>
      <c r="N58" s="3"/>
    </row>
    <row r="59" spans="1:14" s="58" customFormat="1" ht="15" customHeight="1" hidden="1" thickBot="1">
      <c r="A59" s="297"/>
      <c r="B59" s="299"/>
      <c r="C59" s="398"/>
      <c r="D59" s="398"/>
      <c r="E59" s="72" t="s">
        <v>3</v>
      </c>
      <c r="F59" s="41"/>
      <c r="G59" s="41"/>
      <c r="H59" s="41"/>
      <c r="I59" s="41"/>
      <c r="J59" s="41"/>
      <c r="K59" s="41"/>
      <c r="L59" s="41"/>
      <c r="M59" s="41"/>
      <c r="N59" s="3"/>
    </row>
    <row r="60" spans="1:14" s="58" customFormat="1" ht="15" customHeight="1" hidden="1" thickBot="1">
      <c r="A60" s="394" t="s">
        <v>124</v>
      </c>
      <c r="B60" s="391" t="str">
        <f>'Biennial SQSP Overview'!C28</f>
        <v>Pass</v>
      </c>
      <c r="C60" s="403" t="str">
        <f>'Biennial SQSP Overview'!G28</f>
        <v>Pass</v>
      </c>
      <c r="D60" s="403">
        <f>'Alternate Year Overview'!G28</f>
        <v>0</v>
      </c>
      <c r="E60" s="66" t="s">
        <v>2</v>
      </c>
      <c r="F60" s="37"/>
      <c r="G60" s="37"/>
      <c r="H60" s="37"/>
      <c r="I60" s="37"/>
      <c r="J60" s="37"/>
      <c r="K60" s="37"/>
      <c r="L60" s="37"/>
      <c r="M60" s="37"/>
      <c r="N60" s="3"/>
    </row>
    <row r="61" spans="1:14" s="58" customFormat="1" ht="15" customHeight="1" hidden="1" thickBot="1">
      <c r="A61" s="297"/>
      <c r="B61" s="299"/>
      <c r="C61" s="404"/>
      <c r="D61" s="404"/>
      <c r="E61" s="72" t="s">
        <v>3</v>
      </c>
      <c r="F61" s="41"/>
      <c r="G61" s="41"/>
      <c r="H61" s="41"/>
      <c r="I61" s="41"/>
      <c r="J61" s="41"/>
      <c r="K61" s="41"/>
      <c r="L61" s="41"/>
      <c r="M61" s="41"/>
      <c r="N61" s="3"/>
    </row>
    <row r="62" spans="1:13" s="55" customFormat="1" ht="15.75" thickBot="1">
      <c r="A62" s="356" t="s">
        <v>221</v>
      </c>
      <c r="B62" s="357"/>
      <c r="C62" s="357"/>
      <c r="D62" s="357"/>
      <c r="E62" s="357"/>
      <c r="F62" s="357"/>
      <c r="G62" s="357"/>
      <c r="H62" s="357"/>
      <c r="I62" s="357"/>
      <c r="J62" s="357"/>
      <c r="K62" s="357"/>
      <c r="L62" s="357"/>
      <c r="M62" s="358"/>
    </row>
    <row r="63" spans="1:13" s="58" customFormat="1" ht="30" customHeight="1" thickBot="1">
      <c r="A63" s="359"/>
      <c r="B63" s="360"/>
      <c r="C63" s="360"/>
      <c r="D63" s="360"/>
      <c r="E63" s="360"/>
      <c r="F63" s="360"/>
      <c r="G63" s="360"/>
      <c r="H63" s="360"/>
      <c r="I63" s="360"/>
      <c r="J63" s="360"/>
      <c r="K63" s="360"/>
      <c r="L63" s="360"/>
      <c r="M63" s="361"/>
    </row>
    <row r="64" spans="1:13" s="31" customFormat="1" ht="15" customHeight="1">
      <c r="A64" s="353" t="s">
        <v>28</v>
      </c>
      <c r="B64" s="354"/>
      <c r="C64" s="354"/>
      <c r="D64" s="354"/>
      <c r="E64" s="354"/>
      <c r="F64" s="354"/>
      <c r="G64" s="354"/>
      <c r="H64" s="354"/>
      <c r="I64" s="354"/>
      <c r="J64" s="354"/>
      <c r="K64" s="354"/>
      <c r="L64" s="354"/>
      <c r="M64" s="355"/>
    </row>
    <row r="65" spans="1:13" s="31" customFormat="1" ht="15" customHeight="1">
      <c r="A65" s="318" t="s">
        <v>6</v>
      </c>
      <c r="B65" s="319"/>
      <c r="C65" s="319"/>
      <c r="D65" s="319"/>
      <c r="E65" s="319"/>
      <c r="F65" s="319"/>
      <c r="G65" s="319"/>
      <c r="H65" s="319"/>
      <c r="I65" s="319"/>
      <c r="J65" s="319"/>
      <c r="K65" s="319"/>
      <c r="L65" s="319"/>
      <c r="M65" s="320"/>
    </row>
    <row r="66" spans="1:13" s="31" customFormat="1" ht="15" customHeight="1">
      <c r="A66" s="321"/>
      <c r="B66" s="322"/>
      <c r="C66" s="322"/>
      <c r="D66" s="322"/>
      <c r="E66" s="322"/>
      <c r="F66" s="322"/>
      <c r="G66" s="322"/>
      <c r="H66" s="322"/>
      <c r="I66" s="322"/>
      <c r="J66" s="322"/>
      <c r="K66" s="322"/>
      <c r="L66" s="322"/>
      <c r="M66" s="323"/>
    </row>
    <row r="67" spans="1:13" s="31" customFormat="1" ht="15" customHeight="1" hidden="1">
      <c r="A67" s="341" t="s">
        <v>245</v>
      </c>
      <c r="B67" s="342"/>
      <c r="C67" s="342"/>
      <c r="D67" s="342"/>
      <c r="E67" s="342"/>
      <c r="F67" s="342"/>
      <c r="G67" s="342"/>
      <c r="H67" s="342"/>
      <c r="I67" s="342"/>
      <c r="J67" s="342"/>
      <c r="K67" s="342"/>
      <c r="L67" s="342"/>
      <c r="M67" s="343"/>
    </row>
    <row r="68" spans="1:13" s="31" customFormat="1" ht="15" customHeight="1">
      <c r="A68" s="318" t="s">
        <v>95</v>
      </c>
      <c r="B68" s="319"/>
      <c r="C68" s="319"/>
      <c r="D68" s="319"/>
      <c r="E68" s="319"/>
      <c r="F68" s="319"/>
      <c r="G68" s="319"/>
      <c r="H68" s="319"/>
      <c r="I68" s="319"/>
      <c r="J68" s="319"/>
      <c r="K68" s="319"/>
      <c r="L68" s="319"/>
      <c r="M68" s="320"/>
    </row>
    <row r="69" spans="1:13" s="31" customFormat="1" ht="45.75" customHeight="1">
      <c r="A69" s="321" t="s">
        <v>385</v>
      </c>
      <c r="B69" s="322"/>
      <c r="C69" s="322"/>
      <c r="D69" s="322"/>
      <c r="E69" s="322"/>
      <c r="F69" s="322"/>
      <c r="G69" s="322"/>
      <c r="H69" s="322"/>
      <c r="I69" s="322"/>
      <c r="J69" s="322"/>
      <c r="K69" s="322"/>
      <c r="L69" s="322"/>
      <c r="M69" s="323"/>
    </row>
    <row r="70" spans="1:13" s="31" customFormat="1" ht="57.75" customHeight="1">
      <c r="A70" s="341" t="s">
        <v>245</v>
      </c>
      <c r="B70" s="342"/>
      <c r="C70" s="342"/>
      <c r="D70" s="342"/>
      <c r="E70" s="342"/>
      <c r="F70" s="342"/>
      <c r="G70" s="342"/>
      <c r="H70" s="342"/>
      <c r="I70" s="342"/>
      <c r="J70" s="342"/>
      <c r="K70" s="342"/>
      <c r="L70" s="342"/>
      <c r="M70" s="343"/>
    </row>
    <row r="71" spans="1:13" s="31" customFormat="1" ht="57.75" customHeight="1">
      <c r="A71" s="318" t="s">
        <v>73</v>
      </c>
      <c r="B71" s="319"/>
      <c r="C71" s="319"/>
      <c r="D71" s="319"/>
      <c r="E71" s="319"/>
      <c r="F71" s="319"/>
      <c r="G71" s="319"/>
      <c r="H71" s="319"/>
      <c r="I71" s="319"/>
      <c r="J71" s="319"/>
      <c r="K71" s="351"/>
      <c r="L71" s="351"/>
      <c r="M71" s="352"/>
    </row>
    <row r="72" spans="1:13" s="31" customFormat="1" ht="15" customHeight="1">
      <c r="A72" s="321" t="s">
        <v>386</v>
      </c>
      <c r="B72" s="322"/>
      <c r="C72" s="322"/>
      <c r="D72" s="322"/>
      <c r="E72" s="322"/>
      <c r="F72" s="322"/>
      <c r="G72" s="322"/>
      <c r="H72" s="322"/>
      <c r="I72" s="322"/>
      <c r="J72" s="322"/>
      <c r="K72" s="322"/>
      <c r="L72" s="322"/>
      <c r="M72" s="323"/>
    </row>
    <row r="73" spans="1:13" s="31" customFormat="1" ht="15" customHeight="1" hidden="1">
      <c r="A73" s="341" t="s">
        <v>245</v>
      </c>
      <c r="B73" s="342"/>
      <c r="C73" s="342"/>
      <c r="D73" s="342"/>
      <c r="E73" s="342"/>
      <c r="F73" s="342"/>
      <c r="G73" s="342"/>
      <c r="H73" s="342"/>
      <c r="I73" s="342"/>
      <c r="J73" s="342"/>
      <c r="K73" s="342"/>
      <c r="L73" s="342"/>
      <c r="M73" s="343"/>
    </row>
    <row r="74" spans="1:13" s="31" customFormat="1" ht="30" customHeight="1">
      <c r="A74" s="318" t="s">
        <v>75</v>
      </c>
      <c r="B74" s="319"/>
      <c r="C74" s="319"/>
      <c r="D74" s="319"/>
      <c r="E74" s="319"/>
      <c r="F74" s="319"/>
      <c r="G74" s="319"/>
      <c r="H74" s="319"/>
      <c r="I74" s="319"/>
      <c r="J74" s="319"/>
      <c r="K74" s="319"/>
      <c r="L74" s="319"/>
      <c r="M74" s="320"/>
    </row>
    <row r="75" spans="1:13" s="31" customFormat="1" ht="15" customHeight="1">
      <c r="A75" s="321" t="s">
        <v>387</v>
      </c>
      <c r="B75" s="322"/>
      <c r="C75" s="322"/>
      <c r="D75" s="322"/>
      <c r="E75" s="322"/>
      <c r="F75" s="322"/>
      <c r="G75" s="322"/>
      <c r="H75" s="322"/>
      <c r="I75" s="322"/>
      <c r="J75" s="322"/>
      <c r="K75" s="322"/>
      <c r="L75" s="322"/>
      <c r="M75" s="323"/>
    </row>
    <row r="76" spans="1:13" s="31" customFormat="1" ht="15" customHeight="1" hidden="1">
      <c r="A76" s="341" t="s">
        <v>245</v>
      </c>
      <c r="B76" s="342"/>
      <c r="C76" s="342"/>
      <c r="D76" s="342"/>
      <c r="E76" s="342"/>
      <c r="F76" s="342"/>
      <c r="G76" s="342"/>
      <c r="H76" s="342"/>
      <c r="I76" s="342"/>
      <c r="J76" s="342"/>
      <c r="K76" s="342"/>
      <c r="L76" s="342"/>
      <c r="M76" s="343"/>
    </row>
    <row r="77" spans="1:13" s="31" customFormat="1" ht="15" customHeight="1">
      <c r="A77" s="318" t="s">
        <v>7</v>
      </c>
      <c r="B77" s="319"/>
      <c r="C77" s="319"/>
      <c r="D77" s="319"/>
      <c r="E77" s="319"/>
      <c r="F77" s="319"/>
      <c r="G77" s="319"/>
      <c r="H77" s="319"/>
      <c r="I77" s="319"/>
      <c r="J77" s="319"/>
      <c r="K77" s="319"/>
      <c r="L77" s="319"/>
      <c r="M77" s="320"/>
    </row>
    <row r="78" spans="1:13" s="31" customFormat="1" ht="48.75" customHeight="1" thickBot="1">
      <c r="A78" s="321" t="s">
        <v>388</v>
      </c>
      <c r="B78" s="322"/>
      <c r="C78" s="322"/>
      <c r="D78" s="322"/>
      <c r="E78" s="322"/>
      <c r="F78" s="322"/>
      <c r="G78" s="322"/>
      <c r="H78" s="322"/>
      <c r="I78" s="322"/>
      <c r="J78" s="322"/>
      <c r="K78" s="322"/>
      <c r="L78" s="322"/>
      <c r="M78" s="323"/>
    </row>
    <row r="79" spans="1:13" s="31" customFormat="1" ht="15" customHeight="1" hidden="1" thickBot="1">
      <c r="A79" s="341" t="s">
        <v>245</v>
      </c>
      <c r="B79" s="342"/>
      <c r="C79" s="342"/>
      <c r="D79" s="342"/>
      <c r="E79" s="342"/>
      <c r="F79" s="342"/>
      <c r="G79" s="342"/>
      <c r="H79" s="342"/>
      <c r="I79" s="342"/>
      <c r="J79" s="342"/>
      <c r="K79" s="342"/>
      <c r="L79" s="342"/>
      <c r="M79" s="343"/>
    </row>
    <row r="80" spans="1:13" s="31" customFormat="1" ht="30" customHeight="1" thickBot="1" thickTop="1">
      <c r="A80" s="318" t="s">
        <v>43</v>
      </c>
      <c r="B80" s="319"/>
      <c r="C80" s="319"/>
      <c r="D80" s="319"/>
      <c r="E80" s="319"/>
      <c r="F80" s="319"/>
      <c r="G80" s="319"/>
      <c r="H80" s="319"/>
      <c r="I80" s="319"/>
      <c r="J80" s="319"/>
      <c r="K80" s="319"/>
      <c r="L80" s="324"/>
      <c r="M80" s="32"/>
    </row>
    <row r="81" spans="1:13" s="31" customFormat="1" ht="15" customHeight="1" thickBot="1" thickTop="1">
      <c r="A81" s="325" t="s">
        <v>130</v>
      </c>
      <c r="B81" s="326"/>
      <c r="C81" s="326"/>
      <c r="D81" s="326"/>
      <c r="E81" s="326"/>
      <c r="F81" s="326"/>
      <c r="G81" s="326"/>
      <c r="H81" s="326"/>
      <c r="I81" s="326"/>
      <c r="J81" s="326"/>
      <c r="K81" s="326"/>
      <c r="L81" s="326"/>
      <c r="M81" s="327"/>
    </row>
    <row r="82" spans="1:13" s="58" customFormat="1" ht="16.5" thickBot="1">
      <c r="A82" s="328" t="s">
        <v>4</v>
      </c>
      <c r="B82" s="329"/>
      <c r="C82" s="329"/>
      <c r="D82" s="329"/>
      <c r="E82" s="329"/>
      <c r="F82" s="329"/>
      <c r="G82" s="329"/>
      <c r="H82" s="329"/>
      <c r="I82" s="329"/>
      <c r="J82" s="329"/>
      <c r="K82" s="329"/>
      <c r="L82" s="329"/>
      <c r="M82" s="330"/>
    </row>
    <row r="83" spans="1:13" s="58" customFormat="1" ht="15" customHeight="1" thickBot="1">
      <c r="A83" s="362" t="s">
        <v>389</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93" t="s">
        <v>243</v>
      </c>
      <c r="M84" s="340"/>
    </row>
    <row r="85" spans="1:13" s="58" customFormat="1" ht="15.75">
      <c r="A85" s="309" t="str">
        <f>"Quarter 1 status report "&amp;"(12/31/"&amp;RIGHT('Biennial SQSP Overview'!$A$2,4)-(1)&amp;"):"</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"Quarter 2 status report "&amp;"(3/31/"&amp;RIGHT('Biennial SQSP Overview'!$A$2,4)&amp;"):"</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"Quarter 3 status report "&amp;"(6/30/"&amp;RIGHT('Biennial SQSP Overview'!$A$2,4)&amp;"):"</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"Quarter 4 status report "&amp;"(9/30/"&amp;RIGHT('Biennial SQSP Overview'!$A$2,4)&amp;"):"</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"Quarter 5 status report "&amp;"(12/31/"&amp;RIGHT('Biennial SQSP Overview'!$A$2,4)&amp;"):"</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"Quarter 6 status report "&amp;"(3/31/"&amp;RIGHT('Biennial SQSP Overview'!$A$2,4)+(1)&amp;"):"</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"Quarter 7 status report "&amp;"(6/30/"&amp;RIGHT('Biennial SQSP Overview'!$A$2,4)+(1)&amp;"):"</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"Quarter 8 status report "&amp;"(9/30/"&amp;RIGHT('Biennial SQSP Overview'!$A$2,4)+(1)&amp;"):"</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62" t="s">
        <v>390</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93" t="s">
        <v>243</v>
      </c>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62" t="s">
        <v>391</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t="s">
        <v>243</v>
      </c>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211</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58" customFormat="1" ht="15" customHeight="1" thickBot="1">
      <c r="A155" s="331" t="s">
        <v>215</v>
      </c>
      <c r="B155" s="332"/>
      <c r="C155" s="332"/>
      <c r="D155" s="332"/>
      <c r="E155" s="332"/>
      <c r="F155" s="332"/>
      <c r="G155" s="332"/>
      <c r="H155" s="332"/>
      <c r="I155" s="332"/>
      <c r="J155" s="332"/>
      <c r="K155" s="333"/>
      <c r="L155" s="337" t="s">
        <v>5</v>
      </c>
      <c r="M155" s="338"/>
    </row>
    <row r="156" spans="1:13" s="58" customFormat="1" ht="15.75" thickBot="1">
      <c r="A156" s="334"/>
      <c r="B156" s="335"/>
      <c r="C156" s="335"/>
      <c r="D156" s="335"/>
      <c r="E156" s="335"/>
      <c r="F156" s="335"/>
      <c r="G156" s="335"/>
      <c r="H156" s="335"/>
      <c r="I156" s="335"/>
      <c r="J156" s="335"/>
      <c r="K156" s="336"/>
      <c r="L156" s="339"/>
      <c r="M156" s="340"/>
    </row>
    <row r="157" spans="1:13" s="58" customFormat="1" ht="15.75">
      <c r="A157" s="309" t="str">
        <f>A139</f>
        <v>Quarter 1 status report (12/31/2017):</v>
      </c>
      <c r="B157" s="310"/>
      <c r="C157" s="310"/>
      <c r="D157" s="310"/>
      <c r="E157" s="310"/>
      <c r="F157" s="310"/>
      <c r="G157" s="310"/>
      <c r="H157" s="310"/>
      <c r="I157" s="310"/>
      <c r="J157" s="310"/>
      <c r="K157" s="310"/>
      <c r="L157" s="310"/>
      <c r="M157" s="311"/>
    </row>
    <row r="158" spans="1:13" s="58" customFormat="1" ht="15">
      <c r="A158" s="312"/>
      <c r="B158" s="313"/>
      <c r="C158" s="313"/>
      <c r="D158" s="313"/>
      <c r="E158" s="313"/>
      <c r="F158" s="313"/>
      <c r="G158" s="313"/>
      <c r="H158" s="313"/>
      <c r="I158" s="313"/>
      <c r="J158" s="313"/>
      <c r="K158" s="313"/>
      <c r="L158" s="313"/>
      <c r="M158" s="314"/>
    </row>
    <row r="159" spans="1:13" s="58" customFormat="1" ht="15.75">
      <c r="A159" s="315" t="str">
        <f>A141</f>
        <v>Quarter 2 status report (3/31/2018):</v>
      </c>
      <c r="B159" s="316"/>
      <c r="C159" s="316"/>
      <c r="D159" s="316"/>
      <c r="E159" s="316"/>
      <c r="F159" s="316"/>
      <c r="G159" s="316"/>
      <c r="H159" s="316"/>
      <c r="I159" s="316"/>
      <c r="J159" s="316"/>
      <c r="K159" s="316"/>
      <c r="L159" s="316"/>
      <c r="M159" s="317"/>
    </row>
    <row r="160" spans="1:13" s="58" customFormat="1" ht="15">
      <c r="A160" s="312"/>
      <c r="B160" s="313"/>
      <c r="C160" s="313"/>
      <c r="D160" s="313"/>
      <c r="E160" s="313"/>
      <c r="F160" s="313"/>
      <c r="G160" s="313"/>
      <c r="H160" s="313"/>
      <c r="I160" s="313"/>
      <c r="J160" s="313"/>
      <c r="K160" s="313"/>
      <c r="L160" s="313"/>
      <c r="M160" s="314"/>
    </row>
    <row r="161" spans="1:13" s="58" customFormat="1" ht="15.75">
      <c r="A161" s="315" t="str">
        <f>A143</f>
        <v>Quarter 3 status report (6/30/2018):</v>
      </c>
      <c r="B161" s="316"/>
      <c r="C161" s="316"/>
      <c r="D161" s="316"/>
      <c r="E161" s="316"/>
      <c r="F161" s="316"/>
      <c r="G161" s="316"/>
      <c r="H161" s="316"/>
      <c r="I161" s="316"/>
      <c r="J161" s="316"/>
      <c r="K161" s="316"/>
      <c r="L161" s="316"/>
      <c r="M161" s="317"/>
    </row>
    <row r="162" spans="1:13" s="58" customFormat="1" ht="15">
      <c r="A162" s="312"/>
      <c r="B162" s="313"/>
      <c r="C162" s="313"/>
      <c r="D162" s="313"/>
      <c r="E162" s="313"/>
      <c r="F162" s="313"/>
      <c r="G162" s="313"/>
      <c r="H162" s="313"/>
      <c r="I162" s="313"/>
      <c r="J162" s="313"/>
      <c r="K162" s="313"/>
      <c r="L162" s="313"/>
      <c r="M162" s="314"/>
    </row>
    <row r="163" spans="1:13" s="58" customFormat="1" ht="15.75">
      <c r="A163" s="315" t="str">
        <f>A145</f>
        <v>Quarter 4 status report (9/30/2018):</v>
      </c>
      <c r="B163" s="316"/>
      <c r="C163" s="316"/>
      <c r="D163" s="316"/>
      <c r="E163" s="316"/>
      <c r="F163" s="316"/>
      <c r="G163" s="316"/>
      <c r="H163" s="316"/>
      <c r="I163" s="316"/>
      <c r="J163" s="316"/>
      <c r="K163" s="316"/>
      <c r="L163" s="316"/>
      <c r="M163" s="317"/>
    </row>
    <row r="164" spans="1:13" s="58" customFormat="1" ht="15">
      <c r="A164" s="312"/>
      <c r="B164" s="313"/>
      <c r="C164" s="313"/>
      <c r="D164" s="313"/>
      <c r="E164" s="313"/>
      <c r="F164" s="313"/>
      <c r="G164" s="313"/>
      <c r="H164" s="313"/>
      <c r="I164" s="313"/>
      <c r="J164" s="313"/>
      <c r="K164" s="313"/>
      <c r="L164" s="313"/>
      <c r="M164" s="314"/>
    </row>
    <row r="165" spans="1:13" s="58" customFormat="1" ht="15.75">
      <c r="A165" s="315" t="str">
        <f>A147</f>
        <v>Quarter 5 status report (12/31/2018):</v>
      </c>
      <c r="B165" s="316"/>
      <c r="C165" s="316"/>
      <c r="D165" s="316"/>
      <c r="E165" s="316"/>
      <c r="F165" s="316"/>
      <c r="G165" s="316"/>
      <c r="H165" s="316"/>
      <c r="I165" s="316"/>
      <c r="J165" s="316"/>
      <c r="K165" s="316"/>
      <c r="L165" s="316"/>
      <c r="M165" s="317"/>
    </row>
    <row r="166" spans="1:13" s="58" customFormat="1" ht="15">
      <c r="A166" s="312"/>
      <c r="B166" s="313"/>
      <c r="C166" s="313"/>
      <c r="D166" s="313"/>
      <c r="E166" s="313"/>
      <c r="F166" s="313"/>
      <c r="G166" s="313"/>
      <c r="H166" s="313"/>
      <c r="I166" s="313"/>
      <c r="J166" s="313"/>
      <c r="K166" s="313"/>
      <c r="L166" s="313"/>
      <c r="M166" s="314"/>
    </row>
    <row r="167" spans="1:13" s="58" customFormat="1" ht="15.75">
      <c r="A167" s="315" t="str">
        <f>A149</f>
        <v>Quarter 6 status report (3/31/2019):</v>
      </c>
      <c r="B167" s="316"/>
      <c r="C167" s="316"/>
      <c r="D167" s="316"/>
      <c r="E167" s="316"/>
      <c r="F167" s="316"/>
      <c r="G167" s="316"/>
      <c r="H167" s="316"/>
      <c r="I167" s="316"/>
      <c r="J167" s="316"/>
      <c r="K167" s="316"/>
      <c r="L167" s="316"/>
      <c r="M167" s="317"/>
    </row>
    <row r="168" spans="1:13" s="58" customFormat="1" ht="15">
      <c r="A168" s="312"/>
      <c r="B168" s="313"/>
      <c r="C168" s="313"/>
      <c r="D168" s="313"/>
      <c r="E168" s="313"/>
      <c r="F168" s="313"/>
      <c r="G168" s="313"/>
      <c r="H168" s="313"/>
      <c r="I168" s="313"/>
      <c r="J168" s="313"/>
      <c r="K168" s="313"/>
      <c r="L168" s="313"/>
      <c r="M168" s="314"/>
    </row>
    <row r="169" spans="1:13" s="58" customFormat="1" ht="15.75">
      <c r="A169" s="315" t="str">
        <f>A151</f>
        <v>Quarter 7 status report (6/30/2019):</v>
      </c>
      <c r="B169" s="316"/>
      <c r="C169" s="316"/>
      <c r="D169" s="316"/>
      <c r="E169" s="316"/>
      <c r="F169" s="316"/>
      <c r="G169" s="316"/>
      <c r="H169" s="316"/>
      <c r="I169" s="316"/>
      <c r="J169" s="316"/>
      <c r="K169" s="316"/>
      <c r="L169" s="316"/>
      <c r="M169" s="317"/>
    </row>
    <row r="170" spans="1:13" s="58" customFormat="1" ht="15">
      <c r="A170" s="312"/>
      <c r="B170" s="313"/>
      <c r="C170" s="313"/>
      <c r="D170" s="313"/>
      <c r="E170" s="313"/>
      <c r="F170" s="313"/>
      <c r="G170" s="313"/>
      <c r="H170" s="313"/>
      <c r="I170" s="313"/>
      <c r="J170" s="313"/>
      <c r="K170" s="313"/>
      <c r="L170" s="313"/>
      <c r="M170" s="314"/>
    </row>
    <row r="171" spans="1:13" s="58" customFormat="1" ht="15.75">
      <c r="A171" s="315" t="str">
        <f>A153</f>
        <v>Quarter 8 status report (9/30/2019):</v>
      </c>
      <c r="B171" s="316"/>
      <c r="C171" s="316"/>
      <c r="D171" s="316"/>
      <c r="E171" s="316"/>
      <c r="F171" s="316"/>
      <c r="G171" s="316"/>
      <c r="H171" s="316"/>
      <c r="I171" s="316"/>
      <c r="J171" s="316"/>
      <c r="K171" s="316"/>
      <c r="L171" s="316"/>
      <c r="M171" s="317"/>
    </row>
    <row r="172" spans="1:13" s="58" customFormat="1" ht="15.75" thickBot="1">
      <c r="A172" s="344"/>
      <c r="B172" s="345"/>
      <c r="C172" s="345"/>
      <c r="D172" s="345"/>
      <c r="E172" s="345"/>
      <c r="F172" s="345"/>
      <c r="G172" s="345"/>
      <c r="H172" s="345"/>
      <c r="I172" s="345"/>
      <c r="J172" s="345"/>
      <c r="K172" s="345"/>
      <c r="L172" s="345"/>
      <c r="M172" s="346"/>
    </row>
    <row r="173" spans="1:13" s="58" customFormat="1" ht="15" customHeight="1" thickBot="1">
      <c r="A173" s="331" t="s">
        <v>216</v>
      </c>
      <c r="B173" s="332"/>
      <c r="C173" s="332"/>
      <c r="D173" s="332"/>
      <c r="E173" s="332"/>
      <c r="F173" s="332"/>
      <c r="G173" s="332"/>
      <c r="H173" s="332"/>
      <c r="I173" s="332"/>
      <c r="J173" s="332"/>
      <c r="K173" s="333"/>
      <c r="L173" s="337" t="s">
        <v>5</v>
      </c>
      <c r="M173" s="338"/>
    </row>
    <row r="174" spans="1:13" s="58" customFormat="1" ht="15.75" thickBot="1">
      <c r="A174" s="334"/>
      <c r="B174" s="335"/>
      <c r="C174" s="335"/>
      <c r="D174" s="335"/>
      <c r="E174" s="335"/>
      <c r="F174" s="335"/>
      <c r="G174" s="335"/>
      <c r="H174" s="335"/>
      <c r="I174" s="335"/>
      <c r="J174" s="335"/>
      <c r="K174" s="336"/>
      <c r="L174" s="339"/>
      <c r="M174" s="340"/>
    </row>
    <row r="175" spans="1:13" s="58" customFormat="1" ht="15.75">
      <c r="A175" s="309" t="str">
        <f>A157</f>
        <v>Quarter 1 status report (12/31/2017):</v>
      </c>
      <c r="B175" s="310"/>
      <c r="C175" s="310"/>
      <c r="D175" s="310"/>
      <c r="E175" s="310"/>
      <c r="F175" s="310"/>
      <c r="G175" s="310"/>
      <c r="H175" s="310"/>
      <c r="I175" s="310"/>
      <c r="J175" s="310"/>
      <c r="K175" s="310"/>
      <c r="L175" s="310"/>
      <c r="M175" s="311"/>
    </row>
    <row r="176" spans="1:13" s="58" customFormat="1" ht="15">
      <c r="A176" s="312"/>
      <c r="B176" s="313"/>
      <c r="C176" s="313"/>
      <c r="D176" s="313"/>
      <c r="E176" s="313"/>
      <c r="F176" s="313"/>
      <c r="G176" s="313"/>
      <c r="H176" s="313"/>
      <c r="I176" s="313"/>
      <c r="J176" s="313"/>
      <c r="K176" s="313"/>
      <c r="L176" s="313"/>
      <c r="M176" s="314"/>
    </row>
    <row r="177" spans="1:13" s="58" customFormat="1" ht="15.75">
      <c r="A177" s="315" t="str">
        <f>A159</f>
        <v>Quarter 2 status report (3/31/2018):</v>
      </c>
      <c r="B177" s="316"/>
      <c r="C177" s="316"/>
      <c r="D177" s="316"/>
      <c r="E177" s="316"/>
      <c r="F177" s="316"/>
      <c r="G177" s="316"/>
      <c r="H177" s="316"/>
      <c r="I177" s="316"/>
      <c r="J177" s="316"/>
      <c r="K177" s="316"/>
      <c r="L177" s="316"/>
      <c r="M177" s="317"/>
    </row>
    <row r="178" spans="1:13" s="58" customFormat="1" ht="15">
      <c r="A178" s="312"/>
      <c r="B178" s="313"/>
      <c r="C178" s="313"/>
      <c r="D178" s="313"/>
      <c r="E178" s="313"/>
      <c r="F178" s="313"/>
      <c r="G178" s="313"/>
      <c r="H178" s="313"/>
      <c r="I178" s="313"/>
      <c r="J178" s="313"/>
      <c r="K178" s="313"/>
      <c r="L178" s="313"/>
      <c r="M178" s="314"/>
    </row>
    <row r="179" spans="1:13" s="58" customFormat="1" ht="15.75">
      <c r="A179" s="315" t="str">
        <f>A161</f>
        <v>Quarter 3 status report (6/30/2018):</v>
      </c>
      <c r="B179" s="316"/>
      <c r="C179" s="316"/>
      <c r="D179" s="316"/>
      <c r="E179" s="316"/>
      <c r="F179" s="316"/>
      <c r="G179" s="316"/>
      <c r="H179" s="316"/>
      <c r="I179" s="316"/>
      <c r="J179" s="316"/>
      <c r="K179" s="316"/>
      <c r="L179" s="316"/>
      <c r="M179" s="317"/>
    </row>
    <row r="180" spans="1:13" s="58" customFormat="1" ht="15">
      <c r="A180" s="312"/>
      <c r="B180" s="313"/>
      <c r="C180" s="313"/>
      <c r="D180" s="313"/>
      <c r="E180" s="313"/>
      <c r="F180" s="313"/>
      <c r="G180" s="313"/>
      <c r="H180" s="313"/>
      <c r="I180" s="313"/>
      <c r="J180" s="313"/>
      <c r="K180" s="313"/>
      <c r="L180" s="313"/>
      <c r="M180" s="314"/>
    </row>
    <row r="181" spans="1:13" s="58" customFormat="1" ht="15.75">
      <c r="A181" s="315" t="str">
        <f>A163</f>
        <v>Quarter 4 status report (9/30/2018):</v>
      </c>
      <c r="B181" s="316"/>
      <c r="C181" s="316"/>
      <c r="D181" s="316"/>
      <c r="E181" s="316"/>
      <c r="F181" s="316"/>
      <c r="G181" s="316"/>
      <c r="H181" s="316"/>
      <c r="I181" s="316"/>
      <c r="J181" s="316"/>
      <c r="K181" s="316"/>
      <c r="L181" s="316"/>
      <c r="M181" s="317"/>
    </row>
    <row r="182" spans="1:13" s="58" customFormat="1" ht="15">
      <c r="A182" s="312"/>
      <c r="B182" s="313"/>
      <c r="C182" s="313"/>
      <c r="D182" s="313"/>
      <c r="E182" s="313"/>
      <c r="F182" s="313"/>
      <c r="G182" s="313"/>
      <c r="H182" s="313"/>
      <c r="I182" s="313"/>
      <c r="J182" s="313"/>
      <c r="K182" s="313"/>
      <c r="L182" s="313"/>
      <c r="M182" s="314"/>
    </row>
    <row r="183" spans="1:13" s="58" customFormat="1" ht="15.75">
      <c r="A183" s="315" t="str">
        <f>A165</f>
        <v>Quarter 5 status report (12/31/2018):</v>
      </c>
      <c r="B183" s="316"/>
      <c r="C183" s="316"/>
      <c r="D183" s="316"/>
      <c r="E183" s="316"/>
      <c r="F183" s="316"/>
      <c r="G183" s="316"/>
      <c r="H183" s="316"/>
      <c r="I183" s="316"/>
      <c r="J183" s="316"/>
      <c r="K183" s="316"/>
      <c r="L183" s="316"/>
      <c r="M183" s="317"/>
    </row>
    <row r="184" spans="1:13" s="58" customFormat="1" ht="15">
      <c r="A184" s="312"/>
      <c r="B184" s="313"/>
      <c r="C184" s="313"/>
      <c r="D184" s="313"/>
      <c r="E184" s="313"/>
      <c r="F184" s="313"/>
      <c r="G184" s="313"/>
      <c r="H184" s="313"/>
      <c r="I184" s="313"/>
      <c r="J184" s="313"/>
      <c r="K184" s="313"/>
      <c r="L184" s="313"/>
      <c r="M184" s="314"/>
    </row>
    <row r="185" spans="1:13" s="58" customFormat="1" ht="15.75">
      <c r="A185" s="315" t="str">
        <f>A167</f>
        <v>Quarter 6 status report (3/31/2019):</v>
      </c>
      <c r="B185" s="316"/>
      <c r="C185" s="316"/>
      <c r="D185" s="316"/>
      <c r="E185" s="316"/>
      <c r="F185" s="316"/>
      <c r="G185" s="316"/>
      <c r="H185" s="316"/>
      <c r="I185" s="316"/>
      <c r="J185" s="316"/>
      <c r="K185" s="316"/>
      <c r="L185" s="316"/>
      <c r="M185" s="317"/>
    </row>
    <row r="186" spans="1:13" s="58" customFormat="1" ht="15">
      <c r="A186" s="312"/>
      <c r="B186" s="313"/>
      <c r="C186" s="313"/>
      <c r="D186" s="313"/>
      <c r="E186" s="313"/>
      <c r="F186" s="313"/>
      <c r="G186" s="313"/>
      <c r="H186" s="313"/>
      <c r="I186" s="313"/>
      <c r="J186" s="313"/>
      <c r="K186" s="313"/>
      <c r="L186" s="313"/>
      <c r="M186" s="314"/>
    </row>
    <row r="187" spans="1:13" s="58" customFormat="1" ht="15.75">
      <c r="A187" s="315" t="str">
        <f>A169</f>
        <v>Quarter 7 status report (6/30/2019):</v>
      </c>
      <c r="B187" s="316"/>
      <c r="C187" s="316"/>
      <c r="D187" s="316"/>
      <c r="E187" s="316"/>
      <c r="F187" s="316"/>
      <c r="G187" s="316"/>
      <c r="H187" s="316"/>
      <c r="I187" s="316"/>
      <c r="J187" s="316"/>
      <c r="K187" s="316"/>
      <c r="L187" s="316"/>
      <c r="M187" s="317"/>
    </row>
    <row r="188" spans="1:13" s="58" customFormat="1" ht="15">
      <c r="A188" s="312"/>
      <c r="B188" s="313"/>
      <c r="C188" s="313"/>
      <c r="D188" s="313"/>
      <c r="E188" s="313"/>
      <c r="F188" s="313"/>
      <c r="G188" s="313"/>
      <c r="H188" s="313"/>
      <c r="I188" s="313"/>
      <c r="J188" s="313"/>
      <c r="K188" s="313"/>
      <c r="L188" s="313"/>
      <c r="M188" s="314"/>
    </row>
    <row r="189" spans="1:13" s="58" customFormat="1" ht="15.75">
      <c r="A189" s="315" t="str">
        <f>A171</f>
        <v>Quarter 8 status report (9/30/2019):</v>
      </c>
      <c r="B189" s="316"/>
      <c r="C189" s="316"/>
      <c r="D189" s="316"/>
      <c r="E189" s="316"/>
      <c r="F189" s="316"/>
      <c r="G189" s="316"/>
      <c r="H189" s="316"/>
      <c r="I189" s="316"/>
      <c r="J189" s="316"/>
      <c r="K189" s="316"/>
      <c r="L189" s="316"/>
      <c r="M189" s="317"/>
    </row>
    <row r="190" spans="1:13" s="58" customFormat="1" ht="15.75" thickBot="1">
      <c r="A190" s="344"/>
      <c r="B190" s="345"/>
      <c r="C190" s="345"/>
      <c r="D190" s="345"/>
      <c r="E190" s="345"/>
      <c r="F190" s="345"/>
      <c r="G190" s="345"/>
      <c r="H190" s="345"/>
      <c r="I190" s="345"/>
      <c r="J190" s="345"/>
      <c r="K190" s="345"/>
      <c r="L190" s="345"/>
      <c r="M190" s="346"/>
    </row>
    <row r="191" spans="1:13" s="58" customFormat="1" ht="15" customHeight="1" thickBot="1">
      <c r="A191" s="331" t="s">
        <v>217</v>
      </c>
      <c r="B191" s="332"/>
      <c r="C191" s="332"/>
      <c r="D191" s="332"/>
      <c r="E191" s="332"/>
      <c r="F191" s="332"/>
      <c r="G191" s="332"/>
      <c r="H191" s="332"/>
      <c r="I191" s="332"/>
      <c r="J191" s="332"/>
      <c r="K191" s="333"/>
      <c r="L191" s="337" t="s">
        <v>5</v>
      </c>
      <c r="M191" s="338"/>
    </row>
    <row r="192" spans="1:13" s="58" customFormat="1" ht="15.75" thickBot="1">
      <c r="A192" s="334"/>
      <c r="B192" s="335"/>
      <c r="C192" s="335"/>
      <c r="D192" s="335"/>
      <c r="E192" s="335"/>
      <c r="F192" s="335"/>
      <c r="G192" s="335"/>
      <c r="H192" s="335"/>
      <c r="I192" s="335"/>
      <c r="J192" s="335"/>
      <c r="K192" s="336"/>
      <c r="L192" s="339"/>
      <c r="M192" s="340"/>
    </row>
    <row r="193" spans="1:13" s="58" customFormat="1" ht="15.75">
      <c r="A193" s="309" t="str">
        <f>A175</f>
        <v>Quarter 1 status report (12/31/2017):</v>
      </c>
      <c r="B193" s="310"/>
      <c r="C193" s="310"/>
      <c r="D193" s="310"/>
      <c r="E193" s="310"/>
      <c r="F193" s="310"/>
      <c r="G193" s="310"/>
      <c r="H193" s="310"/>
      <c r="I193" s="310"/>
      <c r="J193" s="310"/>
      <c r="K193" s="310"/>
      <c r="L193" s="310"/>
      <c r="M193" s="311"/>
    </row>
    <row r="194" spans="1:13" s="58" customFormat="1" ht="15">
      <c r="A194" s="312"/>
      <c r="B194" s="313"/>
      <c r="C194" s="313"/>
      <c r="D194" s="313"/>
      <c r="E194" s="313"/>
      <c r="F194" s="313"/>
      <c r="G194" s="313"/>
      <c r="H194" s="313"/>
      <c r="I194" s="313"/>
      <c r="J194" s="313"/>
      <c r="K194" s="313"/>
      <c r="L194" s="313"/>
      <c r="M194" s="314"/>
    </row>
    <row r="195" spans="1:13" s="58" customFormat="1" ht="15.75">
      <c r="A195" s="315" t="str">
        <f>A177</f>
        <v>Quarter 2 status report (3/31/2018):</v>
      </c>
      <c r="B195" s="316"/>
      <c r="C195" s="316"/>
      <c r="D195" s="316"/>
      <c r="E195" s="316"/>
      <c r="F195" s="316"/>
      <c r="G195" s="316"/>
      <c r="H195" s="316"/>
      <c r="I195" s="316"/>
      <c r="J195" s="316"/>
      <c r="K195" s="316"/>
      <c r="L195" s="316"/>
      <c r="M195" s="317"/>
    </row>
    <row r="196" spans="1:13" s="58" customFormat="1" ht="15">
      <c r="A196" s="312"/>
      <c r="B196" s="313"/>
      <c r="C196" s="313"/>
      <c r="D196" s="313"/>
      <c r="E196" s="313"/>
      <c r="F196" s="313"/>
      <c r="G196" s="313"/>
      <c r="H196" s="313"/>
      <c r="I196" s="313"/>
      <c r="J196" s="313"/>
      <c r="K196" s="313"/>
      <c r="L196" s="313"/>
      <c r="M196" s="314"/>
    </row>
    <row r="197" spans="1:13" s="58" customFormat="1" ht="15.75">
      <c r="A197" s="315" t="str">
        <f>A179</f>
        <v>Quarter 3 status report (6/30/2018):</v>
      </c>
      <c r="B197" s="316"/>
      <c r="C197" s="316"/>
      <c r="D197" s="316"/>
      <c r="E197" s="316"/>
      <c r="F197" s="316"/>
      <c r="G197" s="316"/>
      <c r="H197" s="316"/>
      <c r="I197" s="316"/>
      <c r="J197" s="316"/>
      <c r="K197" s="316"/>
      <c r="L197" s="316"/>
      <c r="M197" s="317"/>
    </row>
    <row r="198" spans="1:13" s="58" customFormat="1" ht="15">
      <c r="A198" s="312"/>
      <c r="B198" s="313"/>
      <c r="C198" s="313"/>
      <c r="D198" s="313"/>
      <c r="E198" s="313"/>
      <c r="F198" s="313"/>
      <c r="G198" s="313"/>
      <c r="H198" s="313"/>
      <c r="I198" s="313"/>
      <c r="J198" s="313"/>
      <c r="K198" s="313"/>
      <c r="L198" s="313"/>
      <c r="M198" s="314"/>
    </row>
    <row r="199" spans="1:13" s="58" customFormat="1" ht="15.75">
      <c r="A199" s="315" t="str">
        <f>A181</f>
        <v>Quarter 4 status report (9/30/2018):</v>
      </c>
      <c r="B199" s="316"/>
      <c r="C199" s="316"/>
      <c r="D199" s="316"/>
      <c r="E199" s="316"/>
      <c r="F199" s="316"/>
      <c r="G199" s="316"/>
      <c r="H199" s="316"/>
      <c r="I199" s="316"/>
      <c r="J199" s="316"/>
      <c r="K199" s="316"/>
      <c r="L199" s="316"/>
      <c r="M199" s="317"/>
    </row>
    <row r="200" spans="1:13" s="58" customFormat="1" ht="15">
      <c r="A200" s="312"/>
      <c r="B200" s="313"/>
      <c r="C200" s="313"/>
      <c r="D200" s="313"/>
      <c r="E200" s="313"/>
      <c r="F200" s="313"/>
      <c r="G200" s="313"/>
      <c r="H200" s="313"/>
      <c r="I200" s="313"/>
      <c r="J200" s="313"/>
      <c r="K200" s="313"/>
      <c r="L200" s="313"/>
      <c r="M200" s="314"/>
    </row>
    <row r="201" spans="1:13" s="58" customFormat="1" ht="15.75">
      <c r="A201" s="315" t="str">
        <f>A183</f>
        <v>Quarter 5 status report (12/31/2018):</v>
      </c>
      <c r="B201" s="316"/>
      <c r="C201" s="316"/>
      <c r="D201" s="316"/>
      <c r="E201" s="316"/>
      <c r="F201" s="316"/>
      <c r="G201" s="316"/>
      <c r="H201" s="316"/>
      <c r="I201" s="316"/>
      <c r="J201" s="316"/>
      <c r="K201" s="316"/>
      <c r="L201" s="316"/>
      <c r="M201" s="317"/>
    </row>
    <row r="202" spans="1:13" s="58" customFormat="1" ht="15">
      <c r="A202" s="312"/>
      <c r="B202" s="313"/>
      <c r="C202" s="313"/>
      <c r="D202" s="313"/>
      <c r="E202" s="313"/>
      <c r="F202" s="313"/>
      <c r="G202" s="313"/>
      <c r="H202" s="313"/>
      <c r="I202" s="313"/>
      <c r="J202" s="313"/>
      <c r="K202" s="313"/>
      <c r="L202" s="313"/>
      <c r="M202" s="314"/>
    </row>
    <row r="203" spans="1:13" s="58" customFormat="1" ht="15.75">
      <c r="A203" s="315" t="str">
        <f>A185</f>
        <v>Quarter 6 status report (3/31/2019):</v>
      </c>
      <c r="B203" s="316"/>
      <c r="C203" s="316"/>
      <c r="D203" s="316"/>
      <c r="E203" s="316"/>
      <c r="F203" s="316"/>
      <c r="G203" s="316"/>
      <c r="H203" s="316"/>
      <c r="I203" s="316"/>
      <c r="J203" s="316"/>
      <c r="K203" s="316"/>
      <c r="L203" s="316"/>
      <c r="M203" s="317"/>
    </row>
    <row r="204" spans="1:13" s="58" customFormat="1" ht="15">
      <c r="A204" s="312"/>
      <c r="B204" s="313"/>
      <c r="C204" s="313"/>
      <c r="D204" s="313"/>
      <c r="E204" s="313"/>
      <c r="F204" s="313"/>
      <c r="G204" s="313"/>
      <c r="H204" s="313"/>
      <c r="I204" s="313"/>
      <c r="J204" s="313"/>
      <c r="K204" s="313"/>
      <c r="L204" s="313"/>
      <c r="M204" s="314"/>
    </row>
    <row r="205" spans="1:13" s="58" customFormat="1" ht="15.75">
      <c r="A205" s="315" t="str">
        <f>A187</f>
        <v>Quarter 7 status report (6/30/2019):</v>
      </c>
      <c r="B205" s="316"/>
      <c r="C205" s="316"/>
      <c r="D205" s="316"/>
      <c r="E205" s="316"/>
      <c r="F205" s="316"/>
      <c r="G205" s="316"/>
      <c r="H205" s="316"/>
      <c r="I205" s="316"/>
      <c r="J205" s="316"/>
      <c r="K205" s="316"/>
      <c r="L205" s="316"/>
      <c r="M205" s="317"/>
    </row>
    <row r="206" spans="1:13" s="58" customFormat="1" ht="15">
      <c r="A206" s="312"/>
      <c r="B206" s="313"/>
      <c r="C206" s="313"/>
      <c r="D206" s="313"/>
      <c r="E206" s="313"/>
      <c r="F206" s="313"/>
      <c r="G206" s="313"/>
      <c r="H206" s="313"/>
      <c r="I206" s="313"/>
      <c r="J206" s="313"/>
      <c r="K206" s="313"/>
      <c r="L206" s="313"/>
      <c r="M206" s="314"/>
    </row>
    <row r="207" spans="1:13" s="58" customFormat="1" ht="15.75">
      <c r="A207" s="315" t="str">
        <f>A189</f>
        <v>Quarter 8 status report (9/30/2019):</v>
      </c>
      <c r="B207" s="316"/>
      <c r="C207" s="316"/>
      <c r="D207" s="316"/>
      <c r="E207" s="316"/>
      <c r="F207" s="316"/>
      <c r="G207" s="316"/>
      <c r="H207" s="316"/>
      <c r="I207" s="316"/>
      <c r="J207" s="316"/>
      <c r="K207" s="316"/>
      <c r="L207" s="316"/>
      <c r="M207" s="317"/>
    </row>
    <row r="208" spans="1:13" s="58" customFormat="1" ht="15.75" thickBot="1">
      <c r="A208" s="344"/>
      <c r="B208" s="345"/>
      <c r="C208" s="345"/>
      <c r="D208" s="345"/>
      <c r="E208" s="345"/>
      <c r="F208" s="345"/>
      <c r="G208" s="345"/>
      <c r="H208" s="345"/>
      <c r="I208" s="345"/>
      <c r="J208" s="345"/>
      <c r="K208" s="345"/>
      <c r="L208" s="345"/>
      <c r="M208" s="346"/>
    </row>
    <row r="209" spans="1:13" s="164" customFormat="1" ht="15">
      <c r="A209" s="82"/>
      <c r="B209" s="82"/>
      <c r="C209" s="82"/>
      <c r="D209" s="3"/>
      <c r="E209" s="82"/>
      <c r="F209" s="82"/>
      <c r="G209" s="82"/>
      <c r="H209" s="82"/>
      <c r="I209" s="82"/>
      <c r="J209" s="82"/>
      <c r="K209" s="82"/>
      <c r="L209" s="82"/>
      <c r="M209" s="82"/>
    </row>
    <row r="210" spans="1:13" s="3" customFormat="1" ht="15">
      <c r="A210" s="162"/>
      <c r="B210" s="162"/>
      <c r="C210" s="162"/>
      <c r="E210" s="162"/>
      <c r="F210" s="162"/>
      <c r="G210" s="162"/>
      <c r="H210" s="162"/>
      <c r="I210" s="162"/>
      <c r="J210" s="162"/>
      <c r="K210" s="162"/>
      <c r="L210" s="162"/>
      <c r="M210" s="162"/>
    </row>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sheetData>
  <sheetProtection password="C738" sheet="1" objects="1" scenarios="1" formatRows="0" insertRows="0"/>
  <mergeCells count="271">
    <mergeCell ref="A163:M163"/>
    <mergeCell ref="A164:M164"/>
    <mergeCell ref="A165:M165"/>
    <mergeCell ref="D6:D7"/>
    <mergeCell ref="D60:D61"/>
    <mergeCell ref="A67:M67"/>
    <mergeCell ref="A68:M68"/>
    <mergeCell ref="A69:M69"/>
    <mergeCell ref="A70:M70"/>
    <mergeCell ref="A71:M71"/>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B4:E4"/>
    <mergeCell ref="F4:M4"/>
    <mergeCell ref="A8:A9"/>
    <mergeCell ref="B8:B9"/>
    <mergeCell ref="C8:C9"/>
    <mergeCell ref="D8:D9"/>
    <mergeCell ref="A166:M166"/>
    <mergeCell ref="A167:M167"/>
    <mergeCell ref="A168:M168"/>
    <mergeCell ref="A159:M159"/>
    <mergeCell ref="A160:M160"/>
    <mergeCell ref="A161:M161"/>
    <mergeCell ref="A162:M162"/>
    <mergeCell ref="A151:M151"/>
    <mergeCell ref="A152:M152"/>
    <mergeCell ref="A153:M153"/>
    <mergeCell ref="A154:M154"/>
    <mergeCell ref="A155:K156"/>
    <mergeCell ref="L155:M155"/>
    <mergeCell ref="L156:M156"/>
    <mergeCell ref="A157:M157"/>
    <mergeCell ref="A158:M158"/>
    <mergeCell ref="A145:M145"/>
    <mergeCell ref="A146:M146"/>
    <mergeCell ref="A175:M175"/>
    <mergeCell ref="A169:M169"/>
    <mergeCell ref="A170:M170"/>
    <mergeCell ref="A171:M171"/>
    <mergeCell ref="A172:M172"/>
    <mergeCell ref="A173:K174"/>
    <mergeCell ref="L173:M173"/>
    <mergeCell ref="L174:M174"/>
    <mergeCell ref="A197:M197"/>
    <mergeCell ref="A176:M176"/>
    <mergeCell ref="A177:M177"/>
    <mergeCell ref="A178:M178"/>
    <mergeCell ref="A179:M179"/>
    <mergeCell ref="A180:M180"/>
    <mergeCell ref="A196:M196"/>
    <mergeCell ref="A181:M181"/>
    <mergeCell ref="A182:M182"/>
    <mergeCell ref="A183:M183"/>
    <mergeCell ref="A184:M184"/>
    <mergeCell ref="A185:M185"/>
    <mergeCell ref="A186:M186"/>
    <mergeCell ref="A198:M198"/>
    <mergeCell ref="A187:M187"/>
    <mergeCell ref="A188:M188"/>
    <mergeCell ref="A189:M189"/>
    <mergeCell ref="A190:M190"/>
    <mergeCell ref="A191:K192"/>
    <mergeCell ref="L191:M191"/>
    <mergeCell ref="L192:M192"/>
    <mergeCell ref="A194:M194"/>
    <mergeCell ref="A195:M195"/>
    <mergeCell ref="A193:M193"/>
    <mergeCell ref="A205:M205"/>
    <mergeCell ref="A206:M206"/>
    <mergeCell ref="A207:M207"/>
    <mergeCell ref="A208:M208"/>
    <mergeCell ref="A199:M199"/>
    <mergeCell ref="A200:M200"/>
    <mergeCell ref="A201:M201"/>
    <mergeCell ref="A202:M202"/>
    <mergeCell ref="A203:M203"/>
    <mergeCell ref="A204:M204"/>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8:M98"/>
    <mergeCell ref="A99:M99"/>
    <mergeCell ref="A100:M100"/>
    <mergeCell ref="A101:K102"/>
    <mergeCell ref="L101:M101"/>
    <mergeCell ref="L102:M102"/>
    <mergeCell ref="A92:M92"/>
    <mergeCell ref="A93:M93"/>
    <mergeCell ref="A94:M94"/>
    <mergeCell ref="A95:M95"/>
    <mergeCell ref="A96:M96"/>
    <mergeCell ref="A97:M97"/>
    <mergeCell ref="A86:M86"/>
    <mergeCell ref="A87:M87"/>
    <mergeCell ref="A88:M88"/>
    <mergeCell ref="A89:M89"/>
    <mergeCell ref="A90:M90"/>
    <mergeCell ref="A91:M91"/>
    <mergeCell ref="A81:M81"/>
    <mergeCell ref="A82:M82"/>
    <mergeCell ref="A83:K84"/>
    <mergeCell ref="L83:M83"/>
    <mergeCell ref="L84:M84"/>
    <mergeCell ref="A85:M85"/>
    <mergeCell ref="A80:L80"/>
    <mergeCell ref="A1:M1"/>
    <mergeCell ref="A6:A7"/>
    <mergeCell ref="B6:B7"/>
    <mergeCell ref="C6:C7"/>
    <mergeCell ref="A60:A61"/>
    <mergeCell ref="B60:B61"/>
    <mergeCell ref="C60:C61"/>
    <mergeCell ref="A2:E3"/>
    <mergeCell ref="F2:M3"/>
    <mergeCell ref="A62:M62"/>
    <mergeCell ref="A63:M63"/>
    <mergeCell ref="A73:M73"/>
    <mergeCell ref="A74:M74"/>
    <mergeCell ref="A75:M75"/>
    <mergeCell ref="A76:M76"/>
    <mergeCell ref="A77:M77"/>
    <mergeCell ref="A78:M78"/>
    <mergeCell ref="A79:M79"/>
    <mergeCell ref="A64:M64"/>
    <mergeCell ref="A65:M65"/>
    <mergeCell ref="A66:M66"/>
    <mergeCell ref="A72:M72"/>
    <mergeCell ref="A10:A11"/>
    <mergeCell ref="B10:B11"/>
    <mergeCell ref="C10:C11"/>
    <mergeCell ref="D10:D11"/>
    <mergeCell ref="A12:A13"/>
    <mergeCell ref="B12:B13"/>
    <mergeCell ref="C12:C13"/>
    <mergeCell ref="D12:D13"/>
    <mergeCell ref="A18:A19"/>
    <mergeCell ref="B18:B19"/>
    <mergeCell ref="C18:C19"/>
    <mergeCell ref="D18:D19"/>
    <mergeCell ref="A14:A15"/>
    <mergeCell ref="B14:B15"/>
    <mergeCell ref="C14:C15"/>
    <mergeCell ref="D14:D15"/>
    <mergeCell ref="A16:A17"/>
    <mergeCell ref="B16:B17"/>
    <mergeCell ref="C16:C17"/>
    <mergeCell ref="D16:D17"/>
    <mergeCell ref="A20:A21"/>
    <mergeCell ref="B20:B21"/>
    <mergeCell ref="C20:C21"/>
    <mergeCell ref="D20:D21"/>
    <mergeCell ref="A24:A25"/>
    <mergeCell ref="B24:B25"/>
    <mergeCell ref="C24:C25"/>
    <mergeCell ref="D24:D25"/>
    <mergeCell ref="A26:A27"/>
    <mergeCell ref="B26:B27"/>
    <mergeCell ref="C26:C27"/>
    <mergeCell ref="D26:D27"/>
    <mergeCell ref="A54:A55"/>
    <mergeCell ref="B54:B55"/>
    <mergeCell ref="C54:C55"/>
    <mergeCell ref="D54:D55"/>
    <mergeCell ref="A46:A47"/>
    <mergeCell ref="B46:B47"/>
    <mergeCell ref="C46:C47"/>
    <mergeCell ref="D46:D47"/>
    <mergeCell ref="A48:A49"/>
    <mergeCell ref="B48:B49"/>
    <mergeCell ref="C48:C49"/>
    <mergeCell ref="D48:D49"/>
    <mergeCell ref="A40:A41"/>
    <mergeCell ref="B40:B41"/>
    <mergeCell ref="C40:C41"/>
    <mergeCell ref="D40:D41"/>
    <mergeCell ref="A50:A51"/>
    <mergeCell ref="B50:B51"/>
    <mergeCell ref="C50:C51"/>
    <mergeCell ref="D50:D51"/>
    <mergeCell ref="A52:A53"/>
    <mergeCell ref="B52:B53"/>
    <mergeCell ref="C52:C53"/>
    <mergeCell ref="D52:D53"/>
    <mergeCell ref="A42:A43"/>
    <mergeCell ref="B42:B43"/>
    <mergeCell ref="C42:C43"/>
    <mergeCell ref="D42:D43"/>
    <mergeCell ref="A44:A45"/>
    <mergeCell ref="B44:B45"/>
    <mergeCell ref="C44:C45"/>
    <mergeCell ref="D44:D45"/>
    <mergeCell ref="A58:A59"/>
    <mergeCell ref="B58:B59"/>
    <mergeCell ref="C58:C59"/>
    <mergeCell ref="D58:D59"/>
    <mergeCell ref="A56:A57"/>
    <mergeCell ref="B56:B57"/>
    <mergeCell ref="C56:C57"/>
    <mergeCell ref="D56:D57"/>
    <mergeCell ref="A30:A31"/>
    <mergeCell ref="B30:B31"/>
    <mergeCell ref="C30:C31"/>
    <mergeCell ref="D30:D31"/>
    <mergeCell ref="A32:A33"/>
    <mergeCell ref="B32:B33"/>
    <mergeCell ref="C32:C33"/>
    <mergeCell ref="D32:D33"/>
    <mergeCell ref="A36:A37"/>
    <mergeCell ref="B36:B37"/>
    <mergeCell ref="C36:C37"/>
    <mergeCell ref="D36:D37"/>
    <mergeCell ref="A38:A39"/>
    <mergeCell ref="B38:B39"/>
    <mergeCell ref="C38:C39"/>
    <mergeCell ref="D38:D39"/>
    <mergeCell ref="A34:A35"/>
    <mergeCell ref="B34:B35"/>
    <mergeCell ref="C34:C35"/>
    <mergeCell ref="D34:D35"/>
    <mergeCell ref="A28:A29"/>
    <mergeCell ref="B28:B29"/>
    <mergeCell ref="C28:C29"/>
    <mergeCell ref="D28:D29"/>
    <mergeCell ref="A22:A23"/>
    <mergeCell ref="B22:B23"/>
    <mergeCell ref="C22:C23"/>
    <mergeCell ref="D22:D23"/>
  </mergeCells>
  <conditionalFormatting sqref="M80">
    <cfRule type="notContainsBlanks" priority="174" dxfId="0">
      <formula>LEN(TRIM(M80))&gt;0</formula>
    </cfRule>
  </conditionalFormatting>
  <conditionalFormatting sqref="C60:D61 C6">
    <cfRule type="containsText" priority="171" dxfId="3" operator="containsText" text="pass">
      <formula>NOT(ISERROR(SEARCH("pass",C6)))</formula>
    </cfRule>
    <cfRule type="cellIs" priority="172" dxfId="3" operator="equal">
      <formula>0</formula>
    </cfRule>
    <cfRule type="containsText" priority="173" dxfId="2" operator="containsText" text="fail">
      <formula>NOT(ISERROR(SEARCH("fail",C6)))</formula>
    </cfRule>
  </conditionalFormatting>
  <conditionalFormatting sqref="C50:D51">
    <cfRule type="containsBlanks" priority="87" dxfId="5">
      <formula>LEN(TRIM(C50))=0</formula>
    </cfRule>
    <cfRule type="cellIs" priority="88" dxfId="5" operator="greaterThanOrEqual">
      <formula>$B$50</formula>
    </cfRule>
    <cfRule type="cellIs" priority="89" dxfId="2" operator="lessThan">
      <formula>$B$50</formula>
    </cfRule>
    <cfRule type="containsBlanks" priority="105" dxfId="5">
      <formula>LEN(TRIM(C50))=0</formula>
    </cfRule>
    <cfRule type="cellIs" priority="106" dxfId="5" operator="greaterThanOrEqual">
      <formula>0.85</formula>
    </cfRule>
    <cfRule type="cellIs" priority="107" dxfId="2" operator="lessThan">
      <formula>0.85</formula>
    </cfRule>
  </conditionalFormatting>
  <conditionalFormatting sqref="C52:D57">
    <cfRule type="containsBlanks" priority="90" dxfId="5">
      <formula>LEN(TRIM(C52))=0</formula>
    </cfRule>
    <cfRule type="cellIs" priority="91" dxfId="5" operator="greaterThanOrEqual">
      <formula>150</formula>
    </cfRule>
    <cfRule type="cellIs" priority="92" dxfId="2" operator="lessThan">
      <formula>150</formula>
    </cfRule>
  </conditionalFormatting>
  <conditionalFormatting sqref="C36:C39">
    <cfRule type="containsBlanks" priority="78" dxfId="5">
      <formula>LEN(TRIM(C36))=0</formula>
    </cfRule>
    <cfRule type="cellIs" priority="79" dxfId="5" operator="greaterThanOrEqual">
      <formula>0.85</formula>
    </cfRule>
    <cfRule type="cellIs" priority="80" dxfId="2" operator="lessThan">
      <formula>0.85</formula>
    </cfRule>
  </conditionalFormatting>
  <conditionalFormatting sqref="D36:D39">
    <cfRule type="containsBlanks" priority="75" dxfId="5">
      <formula>LEN(TRIM(D36))=0</formula>
    </cfRule>
    <cfRule type="cellIs" priority="76" dxfId="5" operator="greaterThanOrEqual">
      <formula>0.85</formula>
    </cfRule>
    <cfRule type="cellIs" priority="77" dxfId="2" operator="lessThan">
      <formula>0.85</formula>
    </cfRule>
  </conditionalFormatting>
  <conditionalFormatting sqref="C22:C23">
    <cfRule type="containsBlanks" priority="51" dxfId="5">
      <formula>LEN(TRIM(C22))=0</formula>
    </cfRule>
    <cfRule type="cellIs" priority="52" dxfId="5" operator="greaterThanOrEqual">
      <formula>0.98</formula>
    </cfRule>
    <cfRule type="cellIs" priority="53" dxfId="2" operator="lessThan">
      <formula>0.98</formula>
    </cfRule>
  </conditionalFormatting>
  <conditionalFormatting sqref="D22:D23">
    <cfRule type="containsBlanks" priority="48" dxfId="5">
      <formula>LEN(TRIM(D22))=0</formula>
    </cfRule>
    <cfRule type="cellIs" priority="49" dxfId="5" operator="greaterThanOrEqual">
      <formula>0.98</formula>
    </cfRule>
    <cfRule type="cellIs" priority="50" dxfId="2" operator="lessThan">
      <formula>0.98</formula>
    </cfRule>
  </conditionalFormatting>
  <conditionalFormatting sqref="D6">
    <cfRule type="containsText" priority="45" dxfId="3" operator="containsText" text="pass">
      <formula>NOT(ISERROR(SEARCH("pass",D6)))</formula>
    </cfRule>
    <cfRule type="cellIs" priority="46" dxfId="3" operator="equal">
      <formula>0</formula>
    </cfRule>
    <cfRule type="containsText" priority="47" dxfId="2" operator="containsText" text="fail">
      <formula>NOT(ISERROR(SEARCH("fail",D6)))</formula>
    </cfRule>
  </conditionalFormatting>
  <conditionalFormatting sqref="C8">
    <cfRule type="containsText" priority="42" dxfId="3" operator="containsText" text="pass">
      <formula>NOT(ISERROR(SEARCH("pass",C8)))</formula>
    </cfRule>
    <cfRule type="cellIs" priority="43" dxfId="3" operator="equal">
      <formula>0</formula>
    </cfRule>
    <cfRule type="containsText" priority="44" dxfId="2" operator="containsText" text="fail">
      <formula>NOT(ISERROR(SEARCH("fail",C8)))</formula>
    </cfRule>
  </conditionalFormatting>
  <conditionalFormatting sqref="D8">
    <cfRule type="containsText" priority="39" dxfId="3" operator="containsText" text="pass">
      <formula>NOT(ISERROR(SEARCH("pass",D8)))</formula>
    </cfRule>
    <cfRule type="cellIs" priority="40" dxfId="3" operator="equal">
      <formula>0</formula>
    </cfRule>
    <cfRule type="containsText" priority="41" dxfId="2" operator="containsText" text="fail">
      <formula>NOT(ISERROR(SEARCH("fail",D8)))</formula>
    </cfRule>
  </conditionalFormatting>
  <conditionalFormatting sqref="C10">
    <cfRule type="containsText" priority="36" dxfId="3" operator="containsText" text="pass">
      <formula>NOT(ISERROR(SEARCH("pass",C10)))</formula>
    </cfRule>
    <cfRule type="cellIs" priority="37" dxfId="3" operator="equal">
      <formula>0</formula>
    </cfRule>
    <cfRule type="containsText" priority="38" dxfId="2" operator="containsText" text="fail">
      <formula>NOT(ISERROR(SEARCH("fail",C10)))</formula>
    </cfRule>
  </conditionalFormatting>
  <conditionalFormatting sqref="D10">
    <cfRule type="containsText" priority="33" dxfId="3" operator="containsText" text="pass">
      <formula>NOT(ISERROR(SEARCH("pass",D10)))</formula>
    </cfRule>
    <cfRule type="cellIs" priority="34" dxfId="3" operator="equal">
      <formula>0</formula>
    </cfRule>
    <cfRule type="containsText" priority="35" dxfId="2" operator="containsText" text="fail">
      <formula>NOT(ISERROR(SEARCH("fail",D10)))</formula>
    </cfRule>
  </conditionalFormatting>
  <conditionalFormatting sqref="C12">
    <cfRule type="containsText" priority="30" dxfId="3" operator="containsText" text="pass">
      <formula>NOT(ISERROR(SEARCH("pass",C12)))</formula>
    </cfRule>
    <cfRule type="cellIs" priority="31" dxfId="3" operator="equal">
      <formula>0</formula>
    </cfRule>
    <cfRule type="containsText" priority="32" dxfId="2" operator="containsText" text="fail">
      <formula>NOT(ISERROR(SEARCH("fail",C12)))</formula>
    </cfRule>
  </conditionalFormatting>
  <conditionalFormatting sqref="D12">
    <cfRule type="containsText" priority="27" dxfId="3" operator="containsText" text="pass">
      <formula>NOT(ISERROR(SEARCH("pass",D12)))</formula>
    </cfRule>
    <cfRule type="cellIs" priority="28" dxfId="3" operator="equal">
      <formula>0</formula>
    </cfRule>
    <cfRule type="containsText" priority="29" dxfId="2" operator="containsText" text="fail">
      <formula>NOT(ISERROR(SEARCH("fail",D12)))</formula>
    </cfRule>
  </conditionalFormatting>
  <conditionalFormatting sqref="C14">
    <cfRule type="containsText" priority="24" dxfId="3" operator="containsText" text="pass">
      <formula>NOT(ISERROR(SEARCH("pass",C14)))</formula>
    </cfRule>
    <cfRule type="cellIs" priority="25" dxfId="3" operator="equal">
      <formula>0</formula>
    </cfRule>
    <cfRule type="containsText" priority="26" dxfId="2" operator="containsText" text="fail">
      <formula>NOT(ISERROR(SEARCH("fail",C14)))</formula>
    </cfRule>
  </conditionalFormatting>
  <conditionalFormatting sqref="D14">
    <cfRule type="containsText" priority="21" dxfId="3" operator="containsText" text="pass">
      <formula>NOT(ISERROR(SEARCH("pass",D14)))</formula>
    </cfRule>
    <cfRule type="cellIs" priority="22" dxfId="3" operator="equal">
      <formula>0</formula>
    </cfRule>
    <cfRule type="containsText" priority="23" dxfId="2" operator="containsText" text="fail">
      <formula>NOT(ISERROR(SEARCH("fail",D14)))</formula>
    </cfRule>
  </conditionalFormatting>
  <conditionalFormatting sqref="C16">
    <cfRule type="containsText" priority="18" dxfId="3" operator="containsText" text="pass">
      <formula>NOT(ISERROR(SEARCH("pass",C16)))</formula>
    </cfRule>
    <cfRule type="cellIs" priority="19" dxfId="3" operator="equal">
      <formula>0</formula>
    </cfRule>
    <cfRule type="containsText" priority="20" dxfId="2" operator="containsText" text="fail">
      <formula>NOT(ISERROR(SEARCH("fail",C16)))</formula>
    </cfRule>
  </conditionalFormatting>
  <conditionalFormatting sqref="D16">
    <cfRule type="containsText" priority="15" dxfId="3" operator="containsText" text="pass">
      <formula>NOT(ISERROR(SEARCH("pass",D16)))</formula>
    </cfRule>
    <cfRule type="cellIs" priority="16" dxfId="3" operator="equal">
      <formula>0</formula>
    </cfRule>
    <cfRule type="containsText" priority="17" dxfId="2" operator="containsText" text="fail">
      <formula>NOT(ISERROR(SEARCH("fail",D16)))</formula>
    </cfRule>
  </conditionalFormatting>
  <conditionalFormatting sqref="C42:D43">
    <cfRule type="containsBlanks" priority="12" dxfId="5">
      <formula>LEN(TRIM(C42))=0</formula>
    </cfRule>
    <cfRule type="cellIs" priority="13" dxfId="2" operator="greaterThan">
      <formula>0.05</formula>
    </cfRule>
    <cfRule type="cellIs" priority="14" dxfId="2" operator="lessThan">
      <formula>-0.1</formula>
    </cfRule>
  </conditionalFormatting>
  <conditionalFormatting sqref="C44:D49">
    <cfRule type="cellIs" priority="9" dxfId="2" operator="lessThan">
      <formula>-0.15</formula>
    </cfRule>
    <cfRule type="cellIs" priority="10" dxfId="2" operator="greaterThan">
      <formula>0.15</formula>
    </cfRule>
    <cfRule type="containsBlanks" priority="11" dxfId="5">
      <formula>LEN(TRIM(C44))=0</formula>
    </cfRule>
  </conditionalFormatting>
  <conditionalFormatting sqref="C26:D27 C32:D33 C38:D39">
    <cfRule type="containsBlanks" priority="120" dxfId="5">
      <formula>LEN(TRIM(C26))=0</formula>
    </cfRule>
    <cfRule type="cellIs" priority="122" dxfId="2" operator="lessThan">
      <formula>0.85</formula>
    </cfRule>
  </conditionalFormatting>
  <conditionalFormatting sqref="C26:D27 C38:D39 C32:D33">
    <cfRule type="cellIs" priority="121" dxfId="5" operator="greaterThanOrEqual">
      <formula>0.85</formula>
    </cfRule>
  </conditionalFormatting>
  <conditionalFormatting sqref="C18:D19">
    <cfRule type="containsBlanks" priority="8" dxfId="5">
      <formula>LEN(TRIM(C18))=0</formula>
    </cfRule>
    <cfRule type="cellIs" priority="124" dxfId="5" operator="greaterThanOrEqual">
      <formula>0.7</formula>
    </cfRule>
    <cfRule type="cellIs" priority="125" dxfId="2" operator="lessThan">
      <formula>0.7</formula>
    </cfRule>
  </conditionalFormatting>
  <conditionalFormatting sqref="C20:D21">
    <cfRule type="containsBlanks" priority="5" dxfId="5">
      <formula>LEN(TRIM(C20))=0</formula>
    </cfRule>
    <cfRule type="cellIs" priority="6" dxfId="5" operator="greaterThanOrEqual">
      <formula>0.95</formula>
    </cfRule>
    <cfRule type="cellIs" priority="7" dxfId="2" operator="lessThan">
      <formula>0.95</formula>
    </cfRule>
  </conditionalFormatting>
  <conditionalFormatting sqref="C24:D25 C30:D31 C36:D37">
    <cfRule type="containsBlanks" priority="2" dxfId="5">
      <formula>LEN(TRIM(C24))=0</formula>
    </cfRule>
    <cfRule type="cellIs" priority="3" dxfId="5" operator="greaterThanOrEqual">
      <formula>0.6</formula>
    </cfRule>
    <cfRule type="cellIs" priority="4" dxfId="2" operator="lessThan">
      <formula>0.6</formula>
    </cfRule>
  </conditionalFormatting>
  <conditionalFormatting sqref="C22:D23 C28:D29 C34:D35 C40:D41">
    <cfRule type="cellIs" priority="56" dxfId="2" operator="lessThan">
      <formula>0.98</formula>
    </cfRule>
  </conditionalFormatting>
  <conditionalFormatting sqref="C28:D29 C34:D35 C40:D41 C22:D23">
    <cfRule type="containsBlanks" priority="1" dxfId="5">
      <formula>LEN(TRIM(C22))=0</formula>
    </cfRule>
    <cfRule type="cellIs" priority="55" dxfId="5" operator="greaterThanOrEqual">
      <formula>0.98</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118" max="255" man="1"/>
    <brk id="190" max="255" man="1"/>
  </rowBreaks>
  <ignoredErrors>
    <ignoredError sqref="B7 F2 F5:M5 B61:C61 B60 C5:D5"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1">
      <selection activeCell="A17" sqref="A17:IV17"/>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2.28125" style="4" customWidth="1"/>
    <col min="7" max="9" width="10.7109375" style="4" customWidth="1"/>
    <col min="10" max="10" width="11.8515625" style="4" customWidth="1"/>
    <col min="11" max="13" width="10.7109375" style="4" customWidth="1"/>
    <col min="14" max="16384" width="8.8515625" style="4" customWidth="1"/>
  </cols>
  <sheetData>
    <row r="1" spans="1:13" s="27" customFormat="1" ht="21.75" thickBot="1">
      <c r="A1" s="286" t="s">
        <v>20</v>
      </c>
      <c r="B1" s="287"/>
      <c r="C1" s="287"/>
      <c r="D1" s="287"/>
      <c r="E1" s="287"/>
      <c r="F1" s="287"/>
      <c r="G1" s="287"/>
      <c r="H1" s="287"/>
      <c r="I1" s="287"/>
      <c r="J1" s="287"/>
      <c r="K1" s="287"/>
      <c r="L1" s="287"/>
      <c r="M1" s="288"/>
    </row>
    <row r="2" spans="1:13" ht="13.5" customHeight="1" thickBot="1">
      <c r="A2" s="289" t="str">
        <f>"State:  "&amp;'Biennial SQSP Overview'!A1:G1</f>
        <v>State:  Maryland</v>
      </c>
      <c r="B2" s="290"/>
      <c r="C2" s="290"/>
      <c r="D2" s="290"/>
      <c r="E2" s="291"/>
      <c r="F2" s="385" t="str">
        <f>"Federal Fiscal Year: "&amp;RIGHT('Biennial SQSP Overview'!A2,4)&amp;"-"&amp;RIGHT('Alternate Year Overview'!A2,4)&amp;" SQSP Corrective Action Plan &amp; Progress Report"</f>
        <v>Federal Fiscal Year: 2018-2019 SQSP Corrective Action Plan &amp; Progress Report</v>
      </c>
      <c r="G2" s="385"/>
      <c r="H2" s="385"/>
      <c r="I2" s="385"/>
      <c r="J2" s="385"/>
      <c r="K2" s="385"/>
      <c r="L2" s="385"/>
      <c r="M2" s="385"/>
    </row>
    <row r="3" spans="1:13" ht="12.75" customHeight="1" thickBot="1">
      <c r="A3" s="292"/>
      <c r="B3" s="293"/>
      <c r="C3" s="293"/>
      <c r="D3" s="293"/>
      <c r="E3" s="294"/>
      <c r="F3" s="385"/>
      <c r="G3" s="385"/>
      <c r="H3" s="385"/>
      <c r="I3" s="385"/>
      <c r="J3" s="385"/>
      <c r="K3" s="385"/>
      <c r="L3" s="385"/>
      <c r="M3" s="38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8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65"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5" customHeight="1" thickBot="1">
      <c r="A6" s="296" t="s">
        <v>106</v>
      </c>
      <c r="B6" s="302">
        <f>'Biennial SQSP Overview'!C30</f>
        <v>0.63</v>
      </c>
      <c r="C6" s="300">
        <f>'Biennial SQSP Overview'!G30</f>
        <v>0.63</v>
      </c>
      <c r="D6" s="300">
        <f>'Alternate Year Overview'!G30</f>
        <v>0</v>
      </c>
      <c r="E6" s="66" t="s">
        <v>2</v>
      </c>
      <c r="F6" s="69"/>
      <c r="G6" s="70"/>
      <c r="H6" s="71"/>
      <c r="I6" s="70"/>
      <c r="J6" s="70"/>
      <c r="K6" s="70"/>
      <c r="L6" s="70"/>
      <c r="M6" s="70"/>
    </row>
    <row r="7" spans="1:13" ht="15" customHeight="1" thickBot="1">
      <c r="A7" s="297"/>
      <c r="B7" s="303"/>
      <c r="C7" s="300"/>
      <c r="D7" s="300"/>
      <c r="E7" s="67" t="s">
        <v>3</v>
      </c>
      <c r="F7" s="38"/>
      <c r="G7" s="38"/>
      <c r="H7" s="38"/>
      <c r="I7" s="38"/>
      <c r="J7" s="38"/>
      <c r="K7" s="38"/>
      <c r="L7" s="38"/>
      <c r="M7" s="38"/>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15" customHeight="1">
      <c r="A18" s="321"/>
      <c r="B18" s="322"/>
      <c r="C18" s="322"/>
      <c r="D18" s="322"/>
      <c r="E18" s="322"/>
      <c r="F18" s="322"/>
      <c r="G18" s="322"/>
      <c r="H18" s="322"/>
      <c r="I18" s="322"/>
      <c r="J18" s="322"/>
      <c r="K18" s="322"/>
      <c r="L18" s="322"/>
      <c r="M18" s="323"/>
    </row>
    <row r="19" spans="1:13" s="31" customFormat="1" ht="15" customHeight="1" hidden="1">
      <c r="A19" s="341" t="s">
        <v>245</v>
      </c>
      <c r="B19" s="342"/>
      <c r="C19" s="342"/>
      <c r="D19" s="342"/>
      <c r="E19" s="342"/>
      <c r="F19" s="342"/>
      <c r="G19" s="342"/>
      <c r="H19" s="342"/>
      <c r="I19" s="342"/>
      <c r="J19" s="342"/>
      <c r="K19" s="342"/>
      <c r="L19" s="342"/>
      <c r="M19" s="343"/>
    </row>
    <row r="20" spans="1:13" s="31" customFormat="1" ht="30" customHeight="1">
      <c r="A20" s="318" t="s">
        <v>75</v>
      </c>
      <c r="B20" s="319"/>
      <c r="C20" s="319"/>
      <c r="D20" s="319"/>
      <c r="E20" s="319"/>
      <c r="F20" s="319"/>
      <c r="G20" s="319"/>
      <c r="H20" s="319"/>
      <c r="I20" s="319"/>
      <c r="J20" s="319"/>
      <c r="K20" s="319"/>
      <c r="L20" s="319"/>
      <c r="M20" s="320"/>
    </row>
    <row r="21" spans="1:13" s="31" customFormat="1" ht="15" customHeight="1">
      <c r="A21" s="321"/>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15" customHeight="1" thickBot="1">
      <c r="A24" s="321"/>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31" t="s">
        <v>212</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31" t="s">
        <v>213</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31" t="s">
        <v>214</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D7">
    <cfRule type="cellIs" priority="2" dxfId="3" operator="greaterThanOrEqual">
      <formula>$B$6</formula>
    </cfRule>
    <cfRule type="cellIs" priority="3" dxfId="3" operator="equal">
      <formula>0</formula>
    </cfRule>
    <cfRule type="cellIs" priority="4" dxfId="2" operator="lessThan">
      <formula>$B$6</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54" r:id="rId1"/>
  <rowBreaks count="2" manualBreakCount="2">
    <brk id="64" max="255" man="1"/>
    <brk id="136" max="255" man="1"/>
  </rowBreaks>
  <ignoredErrors>
    <ignoredError sqref="B6:C7 F2 F5:M5 C5:D5" unlockedFormula="1"/>
  </ignoredError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G67"/>
  <sheetViews>
    <sheetView zoomScaleSheetLayoutView="100" zoomScalePageLayoutView="0" workbookViewId="0" topLeftCell="A1">
      <selection activeCell="G31" sqref="G31"/>
    </sheetView>
  </sheetViews>
  <sheetFormatPr defaultColWidth="9.140625" defaultRowHeight="12.75"/>
  <cols>
    <col min="1" max="1" width="3.140625" style="51" customWidth="1"/>
    <col min="2" max="2" width="47.57421875" style="47" bestFit="1" customWidth="1"/>
    <col min="3" max="3" width="26.140625" style="52" customWidth="1"/>
    <col min="4" max="5" width="5.140625" style="52" customWidth="1"/>
    <col min="6" max="6" width="9.421875" style="52" customWidth="1"/>
    <col min="7" max="7" width="39.7109375" style="49" customWidth="1"/>
    <col min="8" max="228" width="8.8515625" style="49" customWidth="1"/>
    <col min="229" max="229" width="40.140625" style="49" customWidth="1"/>
    <col min="230" max="230" width="12.7109375" style="49" customWidth="1"/>
    <col min="231" max="231" width="8.8515625" style="49" customWidth="1"/>
    <col min="232" max="232" width="15.140625" style="49" customWidth="1"/>
    <col min="233" max="233" width="10.140625" style="49" bestFit="1" customWidth="1"/>
    <col min="234" max="234" width="8.8515625" style="49" customWidth="1"/>
    <col min="235" max="235" width="11.57421875" style="49" bestFit="1" customWidth="1"/>
    <col min="236" max="16384" width="8.8515625" style="49" customWidth="1"/>
  </cols>
  <sheetData>
    <row r="1" spans="1:7" s="46" customFormat="1" ht="26.25">
      <c r="A1" s="221" t="s">
        <v>310</v>
      </c>
      <c r="B1" s="222"/>
      <c r="C1" s="222"/>
      <c r="D1" s="222"/>
      <c r="E1" s="222"/>
      <c r="F1" s="222"/>
      <c r="G1" s="223"/>
    </row>
    <row r="2" spans="1:7" s="46" customFormat="1" ht="18">
      <c r="A2" s="224" t="s">
        <v>348</v>
      </c>
      <c r="B2" s="225"/>
      <c r="C2" s="225"/>
      <c r="D2" s="225"/>
      <c r="E2" s="225"/>
      <c r="F2" s="225"/>
      <c r="G2" s="226"/>
    </row>
    <row r="3" spans="1:7" s="47" customFormat="1" ht="35.25" customHeight="1">
      <c r="A3" s="227" t="s">
        <v>347</v>
      </c>
      <c r="B3" s="228"/>
      <c r="C3" s="231" t="s">
        <v>142</v>
      </c>
      <c r="D3" s="233" t="s">
        <v>143</v>
      </c>
      <c r="E3" s="234"/>
      <c r="F3" s="235" t="s">
        <v>345</v>
      </c>
      <c r="G3" s="237" t="s">
        <v>256</v>
      </c>
    </row>
    <row r="4" spans="1:7" s="47" customFormat="1" ht="12" customHeight="1">
      <c r="A4" s="229"/>
      <c r="B4" s="230"/>
      <c r="C4" s="232"/>
      <c r="D4" s="85" t="s">
        <v>144</v>
      </c>
      <c r="E4" s="85" t="s">
        <v>145</v>
      </c>
      <c r="F4" s="236"/>
      <c r="G4" s="238"/>
    </row>
    <row r="5" spans="1:7" s="48" customFormat="1" ht="15" customHeight="1">
      <c r="A5" s="264" t="s">
        <v>146</v>
      </c>
      <c r="B5" s="128" t="s">
        <v>85</v>
      </c>
      <c r="C5" s="86" t="s">
        <v>87</v>
      </c>
      <c r="D5" s="86"/>
      <c r="E5" s="86"/>
      <c r="F5" s="261"/>
      <c r="G5" s="91">
        <v>0.8722</v>
      </c>
    </row>
    <row r="6" spans="1:7" ht="15" customHeight="1">
      <c r="A6" s="265"/>
      <c r="B6" s="129" t="s">
        <v>147</v>
      </c>
      <c r="C6" s="87" t="s">
        <v>87</v>
      </c>
      <c r="D6" s="87"/>
      <c r="E6" s="87"/>
      <c r="F6" s="262"/>
      <c r="G6" s="92">
        <v>0.875119630693014</v>
      </c>
    </row>
    <row r="7" spans="1:7" ht="15" customHeight="1">
      <c r="A7" s="265"/>
      <c r="B7" s="130" t="s">
        <v>149</v>
      </c>
      <c r="C7" s="86" t="s">
        <v>92</v>
      </c>
      <c r="D7" s="86"/>
      <c r="E7" s="86"/>
      <c r="F7" s="262"/>
      <c r="G7" s="91">
        <v>0.844020797227036</v>
      </c>
    </row>
    <row r="8" spans="1:7" ht="15" customHeight="1">
      <c r="A8" s="265"/>
      <c r="B8" s="129" t="s">
        <v>148</v>
      </c>
      <c r="C8" s="87" t="s">
        <v>90</v>
      </c>
      <c r="D8" s="87"/>
      <c r="E8" s="87"/>
      <c r="F8" s="262"/>
      <c r="G8" s="92">
        <v>0.957552215278951</v>
      </c>
    </row>
    <row r="9" spans="1:7" ht="15" customHeight="1">
      <c r="A9" s="265"/>
      <c r="B9" s="130" t="s">
        <v>150</v>
      </c>
      <c r="C9" s="86" t="s">
        <v>94</v>
      </c>
      <c r="D9" s="86"/>
      <c r="E9" s="86"/>
      <c r="F9" s="262"/>
      <c r="G9" s="91">
        <v>0.934142114384749</v>
      </c>
    </row>
    <row r="10" spans="1:7" ht="15" customHeight="1">
      <c r="A10" s="265"/>
      <c r="B10" s="129" t="s">
        <v>104</v>
      </c>
      <c r="C10" s="87" t="s">
        <v>101</v>
      </c>
      <c r="D10" s="87" t="s">
        <v>351</v>
      </c>
      <c r="E10" s="87"/>
      <c r="F10" s="262"/>
      <c r="G10" s="92">
        <v>0.7078</v>
      </c>
    </row>
    <row r="11" spans="1:7" ht="15" customHeight="1">
      <c r="A11" s="265"/>
      <c r="B11" s="130" t="s">
        <v>152</v>
      </c>
      <c r="C11" s="86" t="s">
        <v>117</v>
      </c>
      <c r="D11" s="86"/>
      <c r="E11" s="86"/>
      <c r="F11" s="262"/>
      <c r="G11" s="91">
        <v>0.8059999999999999</v>
      </c>
    </row>
    <row r="12" spans="1:7" ht="15" customHeight="1">
      <c r="A12" s="265"/>
      <c r="B12" s="129" t="s">
        <v>151</v>
      </c>
      <c r="C12" s="87" t="s">
        <v>117</v>
      </c>
      <c r="D12" s="87"/>
      <c r="E12" s="87"/>
      <c r="F12" s="262"/>
      <c r="G12" s="92">
        <v>0.922</v>
      </c>
    </row>
    <row r="13" spans="1:7" ht="15" customHeight="1">
      <c r="A13" s="266" t="s">
        <v>153</v>
      </c>
      <c r="B13" s="130" t="s">
        <v>154</v>
      </c>
      <c r="C13" s="86" t="s">
        <v>99</v>
      </c>
      <c r="D13" s="86"/>
      <c r="E13" s="86"/>
      <c r="F13" s="262"/>
      <c r="G13" s="91">
        <v>0.8236</v>
      </c>
    </row>
    <row r="14" spans="1:7" ht="15" customHeight="1">
      <c r="A14" s="267"/>
      <c r="B14" s="129" t="s">
        <v>155</v>
      </c>
      <c r="C14" s="87" t="s">
        <v>101</v>
      </c>
      <c r="D14" s="87"/>
      <c r="E14" s="87"/>
      <c r="F14" s="262"/>
      <c r="G14" s="92">
        <v>0.9678</v>
      </c>
    </row>
    <row r="15" spans="1:7" ht="15" customHeight="1">
      <c r="A15" s="267"/>
      <c r="B15" s="130" t="s">
        <v>15</v>
      </c>
      <c r="C15" s="89" t="s">
        <v>126</v>
      </c>
      <c r="D15" s="89"/>
      <c r="E15" s="86"/>
      <c r="F15" s="262"/>
      <c r="G15" s="149">
        <v>16</v>
      </c>
    </row>
    <row r="16" spans="1:7" ht="15" customHeight="1">
      <c r="A16" s="267"/>
      <c r="B16" s="129" t="s">
        <v>156</v>
      </c>
      <c r="C16" s="90" t="s">
        <v>125</v>
      </c>
      <c r="D16" s="90"/>
      <c r="E16" s="87" t="s">
        <v>351</v>
      </c>
      <c r="F16" s="262"/>
      <c r="G16" s="150">
        <v>73</v>
      </c>
    </row>
    <row r="17" spans="1:7" ht="15" customHeight="1">
      <c r="A17" s="267"/>
      <c r="B17" s="130" t="s">
        <v>16</v>
      </c>
      <c r="C17" s="86" t="s">
        <v>101</v>
      </c>
      <c r="D17" s="86"/>
      <c r="E17" s="86"/>
      <c r="F17" s="262"/>
      <c r="G17" s="91">
        <v>0.95</v>
      </c>
    </row>
    <row r="18" spans="1:7" ht="15" customHeight="1">
      <c r="A18" s="268" t="s">
        <v>157</v>
      </c>
      <c r="B18" s="131" t="s">
        <v>158</v>
      </c>
      <c r="C18" s="87" t="s">
        <v>92</v>
      </c>
      <c r="D18" s="87"/>
      <c r="E18" s="87"/>
      <c r="F18" s="262"/>
      <c r="G18" s="92">
        <v>0.8807</v>
      </c>
    </row>
    <row r="19" spans="1:7" s="48" customFormat="1" ht="30" customHeight="1">
      <c r="A19" s="269"/>
      <c r="B19" s="130" t="s">
        <v>128</v>
      </c>
      <c r="C19" s="89" t="s">
        <v>159</v>
      </c>
      <c r="D19" s="89"/>
      <c r="E19" s="86"/>
      <c r="F19" s="262"/>
      <c r="G19" s="91" t="s">
        <v>127</v>
      </c>
    </row>
    <row r="20" spans="1:7" s="48" customFormat="1" ht="30" customHeight="1">
      <c r="A20" s="269"/>
      <c r="B20" s="129" t="s">
        <v>45</v>
      </c>
      <c r="C20" s="90" t="s">
        <v>44</v>
      </c>
      <c r="D20" s="90"/>
      <c r="E20" s="87"/>
      <c r="F20" s="262"/>
      <c r="G20" s="92" t="s">
        <v>127</v>
      </c>
    </row>
    <row r="21" spans="1:7" s="48" customFormat="1" ht="15" customHeight="1">
      <c r="A21" s="269"/>
      <c r="B21" s="130" t="s">
        <v>129</v>
      </c>
      <c r="C21" s="89" t="s">
        <v>127</v>
      </c>
      <c r="D21" s="89"/>
      <c r="E21" s="86"/>
      <c r="F21" s="262"/>
      <c r="G21" s="91" t="s">
        <v>127</v>
      </c>
    </row>
    <row r="22" spans="1:7" ht="15" customHeight="1">
      <c r="A22" s="269"/>
      <c r="B22" s="129" t="s">
        <v>160</v>
      </c>
      <c r="C22" s="90" t="s">
        <v>161</v>
      </c>
      <c r="D22" s="90"/>
      <c r="E22" s="90"/>
      <c r="F22" s="262"/>
      <c r="G22" s="92" t="s">
        <v>127</v>
      </c>
    </row>
    <row r="23" spans="1:7" s="48" customFormat="1" ht="15" customHeight="1">
      <c r="A23" s="270" t="s">
        <v>162</v>
      </c>
      <c r="B23" s="130" t="s">
        <v>163</v>
      </c>
      <c r="C23" s="89" t="s">
        <v>288</v>
      </c>
      <c r="D23" s="89"/>
      <c r="E23" s="86" t="s">
        <v>351</v>
      </c>
      <c r="F23" s="262"/>
      <c r="G23" s="91">
        <v>0.21171</v>
      </c>
    </row>
    <row r="24" spans="1:7" ht="15" customHeight="1">
      <c r="A24" s="270"/>
      <c r="B24" s="129" t="s">
        <v>164</v>
      </c>
      <c r="C24" s="87" t="s">
        <v>113</v>
      </c>
      <c r="D24" s="87"/>
      <c r="E24" s="87" t="s">
        <v>351</v>
      </c>
      <c r="F24" s="262"/>
      <c r="G24" s="92">
        <v>0.4343</v>
      </c>
    </row>
    <row r="25" spans="1:7" s="48" customFormat="1" ht="15" customHeight="1">
      <c r="A25" s="270"/>
      <c r="B25" s="130" t="s">
        <v>165</v>
      </c>
      <c r="C25" s="86" t="s">
        <v>246</v>
      </c>
      <c r="D25" s="86"/>
      <c r="E25" s="86"/>
      <c r="F25" s="262"/>
      <c r="G25" s="92">
        <v>1.1003</v>
      </c>
    </row>
    <row r="26" spans="1:7" ht="57" customHeight="1">
      <c r="A26" s="270"/>
      <c r="B26" s="129" t="s">
        <v>166</v>
      </c>
      <c r="C26" s="90" t="s">
        <v>167</v>
      </c>
      <c r="D26" s="87"/>
      <c r="E26" s="90" t="s">
        <v>351</v>
      </c>
      <c r="F26" s="262"/>
      <c r="G26" s="91" t="s">
        <v>352</v>
      </c>
    </row>
    <row r="27" spans="1:7" ht="48" customHeight="1">
      <c r="A27" s="271"/>
      <c r="B27" s="130" t="s">
        <v>168</v>
      </c>
      <c r="C27" s="89" t="s">
        <v>169</v>
      </c>
      <c r="D27" s="86"/>
      <c r="E27" s="89" t="s">
        <v>351</v>
      </c>
      <c r="F27" s="262"/>
      <c r="G27" s="92" t="s">
        <v>353</v>
      </c>
    </row>
    <row r="28" spans="1:7" ht="15" customHeight="1">
      <c r="A28" s="272" t="s">
        <v>170</v>
      </c>
      <c r="B28" s="129" t="s">
        <v>124</v>
      </c>
      <c r="C28" s="90" t="s">
        <v>127</v>
      </c>
      <c r="D28" s="90"/>
      <c r="E28" s="87"/>
      <c r="F28" s="262"/>
      <c r="G28" s="91" t="s">
        <v>127</v>
      </c>
    </row>
    <row r="29" spans="1:7" ht="38.25">
      <c r="A29" s="273"/>
      <c r="B29" s="144" t="s">
        <v>122</v>
      </c>
      <c r="C29" s="145" t="s">
        <v>123</v>
      </c>
      <c r="D29" s="145"/>
      <c r="E29" s="86"/>
      <c r="F29" s="262"/>
      <c r="G29" s="92" t="s">
        <v>349</v>
      </c>
    </row>
    <row r="30" spans="1:7" ht="15" customHeight="1">
      <c r="A30" s="260" t="s">
        <v>171</v>
      </c>
      <c r="B30" s="129" t="s">
        <v>20</v>
      </c>
      <c r="C30" s="146">
        <v>0.63</v>
      </c>
      <c r="D30" s="146"/>
      <c r="E30" s="87"/>
      <c r="F30" s="263"/>
      <c r="G30" s="91">
        <v>0.63</v>
      </c>
    </row>
    <row r="31" spans="1:7" ht="15" customHeight="1">
      <c r="A31" s="260"/>
      <c r="B31" s="97" t="s">
        <v>252</v>
      </c>
      <c r="C31" s="98">
        <v>0.95</v>
      </c>
      <c r="D31" s="171"/>
      <c r="E31" s="172"/>
      <c r="F31" s="89" t="s">
        <v>351</v>
      </c>
      <c r="G31" s="91">
        <v>0.8686</v>
      </c>
    </row>
    <row r="32" spans="1:7" ht="15" customHeight="1">
      <c r="A32" s="260"/>
      <c r="B32" s="94" t="s">
        <v>253</v>
      </c>
      <c r="C32" s="96">
        <v>0.95</v>
      </c>
      <c r="D32" s="167"/>
      <c r="E32" s="168"/>
      <c r="F32" s="174"/>
      <c r="G32" s="92" t="s">
        <v>350</v>
      </c>
    </row>
    <row r="33" spans="1:7" ht="15" customHeight="1">
      <c r="A33" s="260"/>
      <c r="B33" s="97" t="s">
        <v>172</v>
      </c>
      <c r="C33" s="145" t="s">
        <v>127</v>
      </c>
      <c r="D33" s="167"/>
      <c r="E33" s="168"/>
      <c r="F33" s="176"/>
      <c r="G33" s="173" t="s">
        <v>127</v>
      </c>
    </row>
    <row r="34" spans="1:7" ht="15" customHeight="1">
      <c r="A34" s="274" t="s">
        <v>173</v>
      </c>
      <c r="B34" s="140" t="s">
        <v>147</v>
      </c>
      <c r="C34" s="96">
        <v>0.87</v>
      </c>
      <c r="D34" s="167"/>
      <c r="E34" s="168"/>
      <c r="F34" s="175"/>
      <c r="G34" s="177" t="s">
        <v>127</v>
      </c>
    </row>
    <row r="35" spans="1:7" ht="15" customHeight="1">
      <c r="A35" s="275"/>
      <c r="B35" s="97" t="s">
        <v>174</v>
      </c>
      <c r="C35" s="151">
        <v>0.619</v>
      </c>
      <c r="D35" s="167"/>
      <c r="E35" s="168"/>
      <c r="F35" s="166" t="s">
        <v>351</v>
      </c>
      <c r="G35" s="92">
        <v>0.4891</v>
      </c>
    </row>
    <row r="36" spans="1:7" ht="15" customHeight="1">
      <c r="A36" s="276"/>
      <c r="B36" s="94" t="s">
        <v>175</v>
      </c>
      <c r="C36" s="96">
        <v>0.89</v>
      </c>
      <c r="D36" s="169"/>
      <c r="E36" s="170"/>
      <c r="F36" s="166" t="s">
        <v>351</v>
      </c>
      <c r="G36" s="91">
        <v>0.8875</v>
      </c>
    </row>
    <row r="37" spans="1:7" ht="30" customHeight="1">
      <c r="A37" s="248" t="s">
        <v>346</v>
      </c>
      <c r="B37" s="249"/>
      <c r="C37" s="249"/>
      <c r="D37" s="249"/>
      <c r="E37" s="249"/>
      <c r="F37" s="249"/>
      <c r="G37" s="250"/>
    </row>
    <row r="38" spans="1:7" ht="15" customHeight="1">
      <c r="A38" s="251" t="str">
        <f>IntegrityActionPlan!B7</f>
        <v>Work Search</v>
      </c>
      <c r="B38" s="252"/>
      <c r="C38" s="252"/>
      <c r="D38" s="252"/>
      <c r="E38" s="252"/>
      <c r="F38" s="252"/>
      <c r="G38" s="253"/>
    </row>
    <row r="39" spans="1:7" ht="15" customHeight="1">
      <c r="A39" s="254" t="str">
        <f>IntegrityActionPlan!B8</f>
        <v>Benefit Year Earnings</v>
      </c>
      <c r="B39" s="255"/>
      <c r="C39" s="255"/>
      <c r="D39" s="255"/>
      <c r="E39" s="255"/>
      <c r="F39" s="255"/>
      <c r="G39" s="256"/>
    </row>
    <row r="40" spans="1:7" ht="15" customHeight="1" thickBot="1">
      <c r="A40" s="257" t="str">
        <f>IntegrityActionPlan!B9</f>
        <v>Separation Issues</v>
      </c>
      <c r="B40" s="258"/>
      <c r="C40" s="258"/>
      <c r="D40" s="258"/>
      <c r="E40" s="258"/>
      <c r="F40" s="258"/>
      <c r="G40" s="259"/>
    </row>
    <row r="41" spans="1:7" ht="30" customHeight="1">
      <c r="A41" s="241" t="s">
        <v>254</v>
      </c>
      <c r="B41" s="242"/>
      <c r="C41" s="242"/>
      <c r="D41" s="242"/>
      <c r="E41" s="242"/>
      <c r="F41" s="242"/>
      <c r="G41" s="243"/>
    </row>
    <row r="42" spans="1:7" ht="12.75">
      <c r="A42" s="244"/>
      <c r="B42" s="245"/>
      <c r="C42" s="140"/>
      <c r="D42" s="87"/>
      <c r="E42" s="87"/>
      <c r="F42" s="87"/>
      <c r="G42" s="92"/>
    </row>
    <row r="43" spans="1:7" ht="12.75">
      <c r="A43" s="246"/>
      <c r="B43" s="247"/>
      <c r="C43" s="88"/>
      <c r="D43" s="89"/>
      <c r="E43" s="89"/>
      <c r="F43" s="89"/>
      <c r="G43" s="91"/>
    </row>
    <row r="44" spans="1:7" ht="12.75">
      <c r="A44" s="244"/>
      <c r="B44" s="245"/>
      <c r="C44" s="140"/>
      <c r="D44" s="95"/>
      <c r="E44" s="95"/>
      <c r="F44" s="95"/>
      <c r="G44" s="92"/>
    </row>
    <row r="45" spans="1:7" ht="13.5" thickBot="1">
      <c r="A45" s="239"/>
      <c r="B45" s="240"/>
      <c r="C45" s="152"/>
      <c r="D45" s="153"/>
      <c r="E45" s="153"/>
      <c r="F45" s="153"/>
      <c r="G45" s="154"/>
    </row>
    <row r="46" spans="1:6" ht="12.75">
      <c r="A46" s="49"/>
      <c r="B46" s="49"/>
      <c r="C46" s="50"/>
      <c r="D46" s="50"/>
      <c r="E46" s="50"/>
      <c r="F46" s="50"/>
    </row>
    <row r="47" spans="1:6" ht="12.75">
      <c r="A47" s="49"/>
      <c r="B47" s="49"/>
      <c r="C47" s="50"/>
      <c r="D47" s="50"/>
      <c r="E47" s="50"/>
      <c r="F47" s="50"/>
    </row>
    <row r="48" spans="1:6" ht="12.75">
      <c r="A48" s="49"/>
      <c r="B48" s="49"/>
      <c r="C48" s="50"/>
      <c r="D48" s="50"/>
      <c r="E48" s="50"/>
      <c r="F48" s="50"/>
    </row>
    <row r="49" spans="1:6" ht="12.75">
      <c r="A49" s="49"/>
      <c r="B49" s="49"/>
      <c r="C49" s="50"/>
      <c r="D49" s="50"/>
      <c r="E49" s="50"/>
      <c r="F49" s="50"/>
    </row>
    <row r="50" spans="1:6" ht="12.75">
      <c r="A50" s="49"/>
      <c r="B50" s="49"/>
      <c r="C50" s="50"/>
      <c r="D50" s="50"/>
      <c r="E50" s="50"/>
      <c r="F50" s="50"/>
    </row>
    <row r="51" spans="1:6" ht="12.75">
      <c r="A51" s="49"/>
      <c r="B51" s="49"/>
      <c r="C51" s="50"/>
      <c r="D51" s="50"/>
      <c r="E51" s="50"/>
      <c r="F51" s="50"/>
    </row>
    <row r="52" spans="1:6" ht="12.75">
      <c r="A52" s="49"/>
      <c r="B52" s="49"/>
      <c r="C52" s="50"/>
      <c r="D52" s="50"/>
      <c r="E52" s="50"/>
      <c r="F52" s="50"/>
    </row>
    <row r="53" spans="1:6" ht="12.75">
      <c r="A53" s="49"/>
      <c r="B53" s="49"/>
      <c r="C53" s="50"/>
      <c r="D53" s="50"/>
      <c r="E53" s="50"/>
      <c r="F53" s="50"/>
    </row>
    <row r="54" spans="1:6" ht="12.75">
      <c r="A54" s="49"/>
      <c r="B54" s="49"/>
      <c r="C54" s="50"/>
      <c r="D54" s="50"/>
      <c r="E54" s="50"/>
      <c r="F54" s="50"/>
    </row>
    <row r="55" spans="1:6" ht="12.75">
      <c r="A55" s="49"/>
      <c r="B55" s="49"/>
      <c r="C55" s="50"/>
      <c r="D55" s="50"/>
      <c r="E55" s="50"/>
      <c r="F55" s="50"/>
    </row>
    <row r="56" spans="1:6" ht="12.75">
      <c r="A56" s="49"/>
      <c r="B56" s="49"/>
      <c r="C56" s="50"/>
      <c r="D56" s="50"/>
      <c r="E56" s="50"/>
      <c r="F56" s="50"/>
    </row>
    <row r="57" spans="1:6" ht="12.75">
      <c r="A57" s="49"/>
      <c r="B57" s="49"/>
      <c r="C57" s="50"/>
      <c r="D57" s="50"/>
      <c r="E57" s="50"/>
      <c r="F57" s="50"/>
    </row>
    <row r="58" spans="1:6" ht="12.75">
      <c r="A58" s="49"/>
      <c r="B58" s="49"/>
      <c r="C58" s="50"/>
      <c r="D58" s="50"/>
      <c r="E58" s="50"/>
      <c r="F58" s="50"/>
    </row>
    <row r="59" spans="1:6" ht="12.75">
      <c r="A59" s="49"/>
      <c r="B59" s="49"/>
      <c r="C59" s="50"/>
      <c r="D59" s="50"/>
      <c r="E59" s="50"/>
      <c r="F59" s="50"/>
    </row>
    <row r="60" spans="1:6" ht="12.75">
      <c r="A60" s="49"/>
      <c r="B60" s="49"/>
      <c r="C60" s="50"/>
      <c r="D60" s="50"/>
      <c r="E60" s="50"/>
      <c r="F60" s="50"/>
    </row>
    <row r="61" spans="1:6" ht="12.75">
      <c r="A61" s="49"/>
      <c r="B61" s="49"/>
      <c r="C61" s="50"/>
      <c r="D61" s="50"/>
      <c r="E61" s="50"/>
      <c r="F61" s="50"/>
    </row>
    <row r="62" spans="1:6" ht="12.75">
      <c r="A62" s="49"/>
      <c r="B62" s="49"/>
      <c r="C62" s="50"/>
      <c r="D62" s="50"/>
      <c r="E62" s="50"/>
      <c r="F62" s="50"/>
    </row>
    <row r="63" spans="1:6" ht="12.75">
      <c r="A63" s="49"/>
      <c r="B63" s="49"/>
      <c r="C63" s="50"/>
      <c r="D63" s="50"/>
      <c r="E63" s="50"/>
      <c r="F63" s="50"/>
    </row>
    <row r="64" spans="1:6" ht="12.75">
      <c r="A64" s="49"/>
      <c r="B64" s="49"/>
      <c r="C64" s="50"/>
      <c r="D64" s="50"/>
      <c r="E64" s="50"/>
      <c r="F64" s="50"/>
    </row>
    <row r="65" spans="1:6" ht="12.75">
      <c r="A65" s="49"/>
      <c r="B65" s="49"/>
      <c r="C65" s="50"/>
      <c r="D65" s="50"/>
      <c r="E65" s="50"/>
      <c r="F65" s="50"/>
    </row>
    <row r="66" spans="1:6" ht="12.75">
      <c r="A66" s="49"/>
      <c r="B66" s="49"/>
      <c r="C66" s="50"/>
      <c r="D66" s="50"/>
      <c r="E66" s="50"/>
      <c r="F66" s="50"/>
    </row>
    <row r="67" spans="1:6" ht="12.75">
      <c r="A67" s="49"/>
      <c r="B67" s="49"/>
      <c r="C67" s="50"/>
      <c r="D67" s="50"/>
      <c r="E67" s="50"/>
      <c r="F67" s="50"/>
    </row>
  </sheetData>
  <sheetProtection password="C0F8" sheet="1" objects="1" scenarios="1"/>
  <mergeCells count="24">
    <mergeCell ref="A37:G37"/>
    <mergeCell ref="A38:G38"/>
    <mergeCell ref="A39:G39"/>
    <mergeCell ref="A40:G40"/>
    <mergeCell ref="A30:A33"/>
    <mergeCell ref="F5:F30"/>
    <mergeCell ref="A5:A12"/>
    <mergeCell ref="A13:A17"/>
    <mergeCell ref="A18:A22"/>
    <mergeCell ref="A23:A27"/>
    <mergeCell ref="A28:A29"/>
    <mergeCell ref="A34:A36"/>
    <mergeCell ref="A45:B45"/>
    <mergeCell ref="A41:G41"/>
    <mergeCell ref="A44:B44"/>
    <mergeCell ref="A43:B43"/>
    <mergeCell ref="A42:B42"/>
    <mergeCell ref="A1:G1"/>
    <mergeCell ref="A2:G2"/>
    <mergeCell ref="A3:B4"/>
    <mergeCell ref="C3:C4"/>
    <mergeCell ref="D3:E3"/>
    <mergeCell ref="F3:F4"/>
    <mergeCell ref="G3:G4"/>
  </mergeCells>
  <conditionalFormatting sqref="D5:F5 D31 D6:E30">
    <cfRule type="cellIs" priority="56" dxfId="159" operator="equal">
      <formula>"x"</formula>
    </cfRule>
  </conditionalFormatting>
  <conditionalFormatting sqref="G5:G6">
    <cfRule type="cellIs" priority="55" dxfId="159" operator="lessThan">
      <formula>0.87</formula>
    </cfRule>
  </conditionalFormatting>
  <conditionalFormatting sqref="G7">
    <cfRule type="cellIs" priority="54" dxfId="159" operator="lessThan">
      <formula>70%</formula>
    </cfRule>
  </conditionalFormatting>
  <conditionalFormatting sqref="G8">
    <cfRule type="cellIs" priority="53" dxfId="159" operator="lessThan">
      <formula>0.93</formula>
    </cfRule>
  </conditionalFormatting>
  <conditionalFormatting sqref="G9">
    <cfRule type="cellIs" priority="52" dxfId="159" operator="lessThan">
      <formula>0.78</formula>
    </cfRule>
  </conditionalFormatting>
  <conditionalFormatting sqref="G10 G14 G17">
    <cfRule type="cellIs" priority="51" dxfId="159" operator="lessThan">
      <formula>0.8</formula>
    </cfRule>
  </conditionalFormatting>
  <conditionalFormatting sqref="G18">
    <cfRule type="cellIs" priority="50" dxfId="159" operator="lessThan">
      <formula>0.7</formula>
    </cfRule>
  </conditionalFormatting>
  <conditionalFormatting sqref="G11:G12">
    <cfRule type="cellIs" priority="49" dxfId="159" operator="lessThan">
      <formula>0.75</formula>
    </cfRule>
  </conditionalFormatting>
  <conditionalFormatting sqref="G13">
    <cfRule type="cellIs" priority="48" dxfId="159" operator="lessThan">
      <formula>0.6</formula>
    </cfRule>
  </conditionalFormatting>
  <conditionalFormatting sqref="G14">
    <cfRule type="cellIs" priority="47" dxfId="159" operator="lessThan">
      <formula>0.8</formula>
    </cfRule>
  </conditionalFormatting>
  <conditionalFormatting sqref="G15">
    <cfRule type="cellIs" priority="46" dxfId="159" operator="greaterThan">
      <formula>30</formula>
    </cfRule>
  </conditionalFormatting>
  <conditionalFormatting sqref="G16">
    <cfRule type="cellIs" priority="45" dxfId="159" operator="greaterThan">
      <formula>40</formula>
    </cfRule>
  </conditionalFormatting>
  <conditionalFormatting sqref="G19:G22 G26:G29 G33">
    <cfRule type="containsText" priority="43" dxfId="159" operator="containsText" text="Fail">
      <formula>NOT(ISERROR(SEARCH("Fail",G19)))</formula>
    </cfRule>
  </conditionalFormatting>
  <conditionalFormatting sqref="G23">
    <cfRule type="cellIs" priority="42" dxfId="159" operator="greaterThanOrEqual">
      <formula>0.1</formula>
    </cfRule>
  </conditionalFormatting>
  <conditionalFormatting sqref="G24">
    <cfRule type="cellIs" priority="40" dxfId="159" operator="greaterThan">
      <formula>0.95</formula>
    </cfRule>
    <cfRule type="cellIs" priority="41" dxfId="159" operator="lessThan">
      <formula>0.5</formula>
    </cfRule>
  </conditionalFormatting>
  <conditionalFormatting sqref="G25">
    <cfRule type="cellIs" priority="39" dxfId="159" operator="lessThan">
      <formula>0.68</formula>
    </cfRule>
  </conditionalFormatting>
  <conditionalFormatting sqref="G30">
    <cfRule type="cellIs" priority="38" dxfId="159" operator="lessThan">
      <formula>$C$30</formula>
    </cfRule>
  </conditionalFormatting>
  <conditionalFormatting sqref="G31">
    <cfRule type="cellIs" priority="37" dxfId="159" operator="lessThan">
      <formula>$C$31</formula>
    </cfRule>
  </conditionalFormatting>
  <conditionalFormatting sqref="G32">
    <cfRule type="cellIs" priority="36" dxfId="159" operator="lessThan">
      <formula>$C$32</formula>
    </cfRule>
  </conditionalFormatting>
  <conditionalFormatting sqref="G34">
    <cfRule type="cellIs" priority="35" dxfId="159" operator="lessThan">
      <formula>$C$34</formula>
    </cfRule>
  </conditionalFormatting>
  <conditionalFormatting sqref="G35">
    <cfRule type="containsBlanks" priority="1" dxfId="163">
      <formula>LEN(TRIM(G35))=0</formula>
    </cfRule>
    <cfRule type="cellIs" priority="34" dxfId="159" operator="lessThan">
      <formula>$C$35</formula>
    </cfRule>
  </conditionalFormatting>
  <conditionalFormatting sqref="G36">
    <cfRule type="cellIs" priority="33" dxfId="159" operator="lessThan">
      <formula>$C$36</formula>
    </cfRule>
  </conditionalFormatting>
  <conditionalFormatting sqref="F31:F33">
    <cfRule type="cellIs" priority="29" dxfId="159" operator="equal">
      <formula>"x"</formula>
    </cfRule>
  </conditionalFormatting>
  <conditionalFormatting sqref="F31:F33">
    <cfRule type="notContainsBlanks" priority="28" dxfId="160">
      <formula>LEN(TRIM(F31))&gt;0</formula>
    </cfRule>
  </conditionalFormatting>
  <conditionalFormatting sqref="D42:D44">
    <cfRule type="cellIs" priority="25" dxfId="159" operator="equal">
      <formula>"x"</formula>
    </cfRule>
  </conditionalFormatting>
  <conditionalFormatting sqref="D42:D44">
    <cfRule type="notContainsBlanks" priority="24" dxfId="160">
      <formula>LEN(TRIM(D42))&gt;0</formula>
    </cfRule>
  </conditionalFormatting>
  <conditionalFormatting sqref="E42:E44">
    <cfRule type="cellIs" priority="23" dxfId="159" operator="equal">
      <formula>"x"</formula>
    </cfRule>
  </conditionalFormatting>
  <conditionalFormatting sqref="E42:E44">
    <cfRule type="notContainsBlanks" priority="22" dxfId="160">
      <formula>LEN(TRIM(E42))&gt;0</formula>
    </cfRule>
  </conditionalFormatting>
  <conditionalFormatting sqref="F42:F44">
    <cfRule type="cellIs" priority="21" dxfId="159" operator="equal">
      <formula>"x"</formula>
    </cfRule>
  </conditionalFormatting>
  <conditionalFormatting sqref="F42:F44">
    <cfRule type="notContainsBlanks" priority="20" dxfId="160">
      <formula>LEN(TRIM(F42))&gt;0</formula>
    </cfRule>
  </conditionalFormatting>
  <conditionalFormatting sqref="G42">
    <cfRule type="containsText" priority="19" dxfId="159" operator="containsText" text="Fail">
      <formula>NOT(ISERROR(SEARCH("Fail",G42)))</formula>
    </cfRule>
  </conditionalFormatting>
  <conditionalFormatting sqref="G42">
    <cfRule type="notContainsBlanks" priority="18" dxfId="160">
      <formula>LEN(TRIM(G42))&gt;0</formula>
    </cfRule>
  </conditionalFormatting>
  <conditionalFormatting sqref="G44">
    <cfRule type="containsText" priority="17" dxfId="159" operator="containsText" text="Fail">
      <formula>NOT(ISERROR(SEARCH("Fail",G44)))</formula>
    </cfRule>
  </conditionalFormatting>
  <conditionalFormatting sqref="G44">
    <cfRule type="notContainsBlanks" priority="16" dxfId="160">
      <formula>LEN(TRIM(G44))&gt;0</formula>
    </cfRule>
  </conditionalFormatting>
  <conditionalFormatting sqref="G43">
    <cfRule type="containsText" priority="15" dxfId="159" operator="containsText" text="Fail">
      <formula>NOT(ISERROR(SEARCH("Fail",G43)))</formula>
    </cfRule>
  </conditionalFormatting>
  <conditionalFormatting sqref="G43">
    <cfRule type="notContainsBlanks" priority="14" dxfId="160">
      <formula>LEN(TRIM(G43))&gt;0</formula>
    </cfRule>
  </conditionalFormatting>
  <conditionalFormatting sqref="D45">
    <cfRule type="cellIs" priority="13" dxfId="159" operator="equal">
      <formula>"x"</formula>
    </cfRule>
  </conditionalFormatting>
  <conditionalFormatting sqref="D45">
    <cfRule type="notContainsBlanks" priority="12" dxfId="160">
      <formula>LEN(TRIM(D45))&gt;0</formula>
    </cfRule>
  </conditionalFormatting>
  <conditionalFormatting sqref="E45">
    <cfRule type="cellIs" priority="11" dxfId="159" operator="equal">
      <formula>"x"</formula>
    </cfRule>
  </conditionalFormatting>
  <conditionalFormatting sqref="E45">
    <cfRule type="notContainsBlanks" priority="10" dxfId="160">
      <formula>LEN(TRIM(E45))&gt;0</formula>
    </cfRule>
  </conditionalFormatting>
  <conditionalFormatting sqref="F45">
    <cfRule type="cellIs" priority="9" dxfId="159" operator="equal">
      <formula>"x"</formula>
    </cfRule>
  </conditionalFormatting>
  <conditionalFormatting sqref="F45">
    <cfRule type="notContainsBlanks" priority="8" dxfId="160">
      <formula>LEN(TRIM(F45))&gt;0</formula>
    </cfRule>
  </conditionalFormatting>
  <conditionalFormatting sqref="G45">
    <cfRule type="containsText" priority="7" dxfId="159" operator="containsText" text="Fail">
      <formula>NOT(ISERROR(SEARCH("Fail",G45)))</formula>
    </cfRule>
  </conditionalFormatting>
  <conditionalFormatting sqref="G45">
    <cfRule type="notContainsBlanks" priority="6" dxfId="160">
      <formula>LEN(TRIM(G45))&gt;0</formula>
    </cfRule>
  </conditionalFormatting>
  <conditionalFormatting sqref="G32 G30 G28 G26 G24 G22 G20 G18 G16 G14 G12 G10 G8 G6">
    <cfRule type="containsBlanks" priority="4" dxfId="161">
      <formula>LEN(TRIM(G6))=0</formula>
    </cfRule>
  </conditionalFormatting>
  <conditionalFormatting sqref="G5 G7 G9 G11 G13 G17 G19 G21 G23 G25 G27 G29 G31 G33">
    <cfRule type="containsBlanks" priority="3" dxfId="163">
      <formula>LEN(TRIM(G5))=0</formula>
    </cfRule>
  </conditionalFormatting>
  <conditionalFormatting sqref="G34 G36">
    <cfRule type="containsBlanks" priority="2" dxfId="161">
      <formula>LEN(TRIM(G34))=0</formula>
    </cfRule>
  </conditionalFormatting>
  <hyperlinks>
    <hyperlink ref="B5" location="FirstPayPromptness!A1" display="First Payment Promptness"/>
    <hyperlink ref="B6" location="FirstPayPromptness!A1" display="First Payment Promptness (IntraState 14/21 Days)"/>
    <hyperlink ref="B7" location="FirstPayPromptness!A1" display="First Payment Promptness (InterState 14/21 Days)"/>
    <hyperlink ref="B8" location="FirstPayPromptness!A1" display="First Payment Promptness (IntraState 35 Days)"/>
    <hyperlink ref="B9" location="FirstPayPromptness!A1" display="First Payment Promptness (InterState 35 Days)"/>
    <hyperlink ref="B10" location="'NonMon Timeliness'!A1" display="Nonmonetary Determination Timelapse"/>
    <hyperlink ref="B11" location="'NonMon Quality'!A1" display="Nonmonetary Determination Quality - Separations"/>
    <hyperlink ref="B12" location="'NonMon Quality'!A1" display="Nonmonetary Determination Quality - Nonseps"/>
    <hyperlink ref="B13" location="LAA!A1" display="Lower Authority Appeals (30 Days)"/>
    <hyperlink ref="B14" location="LAA!A1" display="Lower Authority Appeals (45 Days)"/>
    <hyperlink ref="B15" location="LAA!A1" display="Average Age of Pending Lower Authority Appeals"/>
    <hyperlink ref="B16" location="HAA!A1" display="Average Age of Pending Higher Authority Appeals"/>
    <hyperlink ref="B17" location="'LAA Quality'!A1" display="Lower Authority Appeals Quality"/>
    <hyperlink ref="B18" location="NewEmpStatDetTimeLapse!A1" display="New Employer Status Determinations Timelapse"/>
    <hyperlink ref="B19" location="'Tax Quality '!A1" display="Tax Quality (Part A)"/>
    <hyperlink ref="B20" location="'Tax Quality '!A1" display="Tax Quality (Part B)"/>
    <hyperlink ref="B21" location="'Tax Quality '!A1" display="TPS Sample Reviews"/>
    <hyperlink ref="B22" location="'Eff Aud Meas'!A1" display="Effective Audit Measure "/>
    <hyperlink ref="B23" location="'Imp Paymt'!A1" display="Improper Payments Measure "/>
    <hyperlink ref="B24" location="'Detection of OPs'!A1" display="Detection of Overpayments - 3 Year Measure"/>
    <hyperlink ref="B25" location="'OP Recovery Meas'!A1" display="Overpayment Recovery Measure"/>
    <hyperlink ref="B26" location="'DV Benefits '!A1" display="Data Validation - Benefits (All Submitted &amp; Passing)"/>
    <hyperlink ref="B27" location="'DV Tax '!A1" display="Data Validation - Tax (All Submitted &amp; Passing)"/>
    <hyperlink ref="B28" location="BAM!A1" display="NDNH BAM Compliance"/>
    <hyperlink ref="B29" location="BAM!A1" display="BAM Operations Compliant"/>
    <hyperlink ref="B30" location="'Facilitate Reemployment'!A1" display="Facilitate Reemployment"/>
    <hyperlink ref="A37:G37" location="IntegrityActionPlan!A1" display="Integrity Action Plan (IAP) Top Three Root Causes"/>
  </hyperlinks>
  <printOptions horizontalCentered="1" verticalCentered="1"/>
  <pageMargins left="0.2" right="0.25" top="0.25" bottom="0.25" header="0" footer="0"/>
  <pageSetup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D163"/>
  <sheetViews>
    <sheetView tabSelected="1" zoomScalePageLayoutView="0" workbookViewId="0" topLeftCell="A6">
      <selection activeCell="B22" sqref="B22"/>
    </sheetView>
  </sheetViews>
  <sheetFormatPr defaultColWidth="8.8515625" defaultRowHeight="12.75"/>
  <cols>
    <col min="1" max="1" width="33.140625" style="13" customWidth="1"/>
    <col min="2" max="2" width="70.140625" style="13" customWidth="1"/>
    <col min="3" max="3" width="24.00390625" style="13" bestFit="1" customWidth="1"/>
    <col min="4" max="4" width="25.8515625" style="13" customWidth="1"/>
    <col min="5" max="16384" width="8.8515625" style="13" customWidth="1"/>
  </cols>
  <sheetData>
    <row r="1" spans="1:4" ht="21">
      <c r="A1" s="405" t="s">
        <v>47</v>
      </c>
      <c r="B1" s="406"/>
      <c r="C1" s="406"/>
      <c r="D1" s="407"/>
    </row>
    <row r="2" spans="1:4" s="137" customFormat="1" ht="11.25" customHeight="1" thickBot="1">
      <c r="A2" s="148" t="str">
        <f>"Back to Biennial Overview "&amp;RIGHT('Biennial SQSP Overview'!A2,4)</f>
        <v>Back to Biennial Overview 2018</v>
      </c>
      <c r="B2" s="136"/>
      <c r="C2" s="419" t="str">
        <f>"Back to Alternate Overview "&amp;RIGHT('Alternate Year Overview'!A2,4)</f>
        <v>Back to Alternate Overview 2019</v>
      </c>
      <c r="D2" s="420"/>
    </row>
    <row r="3" spans="1:4" ht="14.25" customHeight="1">
      <c r="A3" s="22" t="s">
        <v>52</v>
      </c>
      <c r="B3" s="132" t="s">
        <v>51</v>
      </c>
      <c r="C3" s="410" t="s">
        <v>48</v>
      </c>
      <c r="D3" s="411"/>
    </row>
    <row r="4" spans="1:4" ht="29.25" customHeight="1">
      <c r="A4" s="17" t="str">
        <f>'Biennial SQSP Overview'!A1:G1</f>
        <v>Maryland</v>
      </c>
      <c r="B4" s="15" t="str">
        <f>RIGHT('Biennial SQSP Overview'!A2,4)</f>
        <v>2018</v>
      </c>
      <c r="C4" s="408" t="s">
        <v>49</v>
      </c>
      <c r="D4" s="409"/>
    </row>
    <row r="5" spans="1:4" ht="15.75">
      <c r="A5" s="160"/>
      <c r="B5" s="104" t="str">
        <f>"Top Three Root Causes (Calendar Year "&amp;B4-2&amp;")"</f>
        <v>Top Three Root Causes (Calendar Year 2016)</v>
      </c>
      <c r="C5" s="99" t="str">
        <f>"Calendar Year "&amp;MID(B5,38,4)-1</f>
        <v>Calendar Year 2015</v>
      </c>
      <c r="D5" s="101" t="str">
        <f>"Calendar Year "&amp;MID(B5,38,4)</f>
        <v>Calendar Year 2016</v>
      </c>
    </row>
    <row r="6" spans="1:4" ht="15.75" customHeight="1">
      <c r="A6" s="161"/>
      <c r="B6" s="122" t="s">
        <v>251</v>
      </c>
      <c r="C6" s="100" t="s">
        <v>244</v>
      </c>
      <c r="D6" s="102" t="s">
        <v>244</v>
      </c>
    </row>
    <row r="7" spans="1:4" ht="15.75">
      <c r="A7" s="83" t="s">
        <v>30</v>
      </c>
      <c r="B7" s="156" t="s">
        <v>354</v>
      </c>
      <c r="C7" s="124">
        <v>0.59058</v>
      </c>
      <c r="D7" s="125">
        <v>0.58035</v>
      </c>
    </row>
    <row r="8" spans="1:4" ht="15.75">
      <c r="A8" s="83" t="s">
        <v>31</v>
      </c>
      <c r="B8" s="156" t="s">
        <v>355</v>
      </c>
      <c r="C8" s="126">
        <v>0.23851</v>
      </c>
      <c r="D8" s="127">
        <v>0.1592</v>
      </c>
    </row>
    <row r="9" spans="1:4" ht="15.75">
      <c r="A9" s="83" t="s">
        <v>32</v>
      </c>
      <c r="B9" s="156" t="s">
        <v>356</v>
      </c>
      <c r="C9" s="126">
        <v>0.05289</v>
      </c>
      <c r="D9" s="127">
        <v>0.14057</v>
      </c>
    </row>
    <row r="10" spans="1:4" ht="15" hidden="1">
      <c r="A10" s="22" t="s">
        <v>52</v>
      </c>
      <c r="B10" s="23" t="s">
        <v>51</v>
      </c>
      <c r="C10" s="415" t="s">
        <v>48</v>
      </c>
      <c r="D10" s="416"/>
    </row>
    <row r="11" spans="1:4" ht="29.25" customHeight="1" hidden="1">
      <c r="A11" s="106" t="str">
        <f>A4</f>
        <v>Maryland</v>
      </c>
      <c r="B11" s="15">
        <f>B4+1</f>
        <v>2019</v>
      </c>
      <c r="C11" s="417" t="s">
        <v>49</v>
      </c>
      <c r="D11" s="418"/>
    </row>
    <row r="12" spans="1:4" ht="15.75" hidden="1">
      <c r="A12" s="160"/>
      <c r="B12" s="104" t="str">
        <f>"Top Three Root Causes (Calendar Year "&amp;B11-2&amp;")"</f>
        <v>Top Three Root Causes (Calendar Year 2017)</v>
      </c>
      <c r="C12" s="99" t="str">
        <f>"Calendar Year "&amp;MID(B12,38,4)-1</f>
        <v>Calendar Year 2016</v>
      </c>
      <c r="D12" s="101" t="str">
        <f>"Calendar Year "&amp;MID(B12,38,4)</f>
        <v>Calendar Year 2017</v>
      </c>
    </row>
    <row r="13" spans="1:4" ht="15.75" hidden="1">
      <c r="A13" s="161"/>
      <c r="B13" s="122" t="s">
        <v>251</v>
      </c>
      <c r="C13" s="100" t="s">
        <v>244</v>
      </c>
      <c r="D13" s="102" t="s">
        <v>244</v>
      </c>
    </row>
    <row r="14" spans="1:4" ht="15.75" hidden="1">
      <c r="A14" s="105" t="s">
        <v>247</v>
      </c>
      <c r="B14" s="123"/>
      <c r="C14" s="124"/>
      <c r="D14" s="125"/>
    </row>
    <row r="15" spans="1:4" ht="15.75" hidden="1">
      <c r="A15" s="83" t="s">
        <v>248</v>
      </c>
      <c r="B15" s="123"/>
      <c r="C15" s="126"/>
      <c r="D15" s="127"/>
    </row>
    <row r="16" spans="1:4" ht="15.75" hidden="1">
      <c r="A16" s="83" t="s">
        <v>249</v>
      </c>
      <c r="B16" s="123"/>
      <c r="C16" s="126"/>
      <c r="D16" s="127"/>
    </row>
    <row r="17" spans="1:4" ht="64.5" customHeight="1">
      <c r="A17" s="412" t="s">
        <v>33</v>
      </c>
      <c r="B17" s="413"/>
      <c r="C17" s="413"/>
      <c r="D17" s="414"/>
    </row>
    <row r="18" spans="1:4" ht="228" customHeight="1">
      <c r="A18" s="424" t="s">
        <v>449</v>
      </c>
      <c r="B18" s="425"/>
      <c r="C18" s="425"/>
      <c r="D18" s="426"/>
    </row>
    <row r="19" spans="1:4" ht="47.25" customHeight="1">
      <c r="A19" s="427" t="s">
        <v>72</v>
      </c>
      <c r="B19" s="428"/>
      <c r="C19" s="428"/>
      <c r="D19" s="429"/>
    </row>
    <row r="20" spans="1:4" ht="15.75">
      <c r="A20" s="421" t="str">
        <f>"Root Cause #1:  "&amp;B7</f>
        <v>Root Cause #1:  Work Search</v>
      </c>
      <c r="B20" s="422"/>
      <c r="C20" s="422"/>
      <c r="D20" s="423"/>
    </row>
    <row r="21" spans="1:4" ht="30" customHeight="1" thickBot="1">
      <c r="A21" s="17" t="s">
        <v>34</v>
      </c>
      <c r="B21" s="15" t="s">
        <v>35</v>
      </c>
      <c r="C21" s="15" t="s">
        <v>50</v>
      </c>
      <c r="D21" s="18" t="s">
        <v>37</v>
      </c>
    </row>
    <row r="22" spans="1:4" ht="30" customHeight="1" thickBot="1">
      <c r="A22" s="178" t="s">
        <v>392</v>
      </c>
      <c r="B22" s="179" t="s">
        <v>393</v>
      </c>
      <c r="C22" s="180" t="s">
        <v>394</v>
      </c>
      <c r="D22" s="108" t="s">
        <v>404</v>
      </c>
    </row>
    <row r="23" spans="1:4" ht="30" customHeight="1" thickBot="1">
      <c r="A23" s="181" t="s">
        <v>395</v>
      </c>
      <c r="B23" s="182" t="s">
        <v>396</v>
      </c>
      <c r="C23" s="183" t="s">
        <v>397</v>
      </c>
      <c r="D23" s="111" t="s">
        <v>405</v>
      </c>
    </row>
    <row r="24" spans="1:4" ht="30" customHeight="1" thickBot="1">
      <c r="A24" s="184" t="s">
        <v>398</v>
      </c>
      <c r="B24" s="185" t="s">
        <v>399</v>
      </c>
      <c r="C24" s="186" t="s">
        <v>400</v>
      </c>
      <c r="D24" s="111" t="s">
        <v>406</v>
      </c>
    </row>
    <row r="25" spans="1:4" ht="30" customHeight="1" thickBot="1">
      <c r="A25" s="187" t="s">
        <v>401</v>
      </c>
      <c r="B25" s="188" t="s">
        <v>402</v>
      </c>
      <c r="C25" s="186" t="s">
        <v>403</v>
      </c>
      <c r="D25" s="111" t="s">
        <v>406</v>
      </c>
    </row>
    <row r="26" spans="1:4" ht="30" customHeight="1">
      <c r="A26" s="189" t="s">
        <v>38</v>
      </c>
      <c r="B26" s="110"/>
      <c r="C26" s="110"/>
      <c r="D26" s="111"/>
    </row>
    <row r="27" spans="1:4" ht="30" customHeight="1">
      <c r="A27" s="112"/>
      <c r="B27" s="113"/>
      <c r="C27" s="114"/>
      <c r="D27" s="115"/>
    </row>
    <row r="28" spans="1:4" s="58" customFormat="1" ht="15.75" hidden="1">
      <c r="A28" s="309" t="str">
        <f>"Quarter 1 status report "&amp;"(12/31/"&amp;RIGHT('Biennial SQSP Overview'!$A$2,4)-(1)&amp;"):"</f>
        <v>Quarter 1 status report (12/31/2017):</v>
      </c>
      <c r="B28" s="310"/>
      <c r="C28" s="310"/>
      <c r="D28" s="311"/>
    </row>
    <row r="29" spans="1:4" s="58" customFormat="1" ht="15" hidden="1">
      <c r="A29" s="312"/>
      <c r="B29" s="313"/>
      <c r="C29" s="313"/>
      <c r="D29" s="314"/>
    </row>
    <row r="30" spans="1:4" s="58" customFormat="1" ht="15.75" hidden="1">
      <c r="A30" s="315" t="str">
        <f>"Quarter 2 status report "&amp;"(3/31/"&amp;RIGHT('Biennial SQSP Overview'!$A$2,4)&amp;"):"</f>
        <v>Quarter 2 status report (3/31/2018):</v>
      </c>
      <c r="B30" s="316"/>
      <c r="C30" s="316"/>
      <c r="D30" s="317"/>
    </row>
    <row r="31" spans="1:4" s="58" customFormat="1" ht="15" hidden="1">
      <c r="A31" s="312"/>
      <c r="B31" s="313"/>
      <c r="C31" s="313"/>
      <c r="D31" s="314"/>
    </row>
    <row r="32" spans="1:4" s="58" customFormat="1" ht="15.75" hidden="1">
      <c r="A32" s="315" t="str">
        <f>"Quarter 3 status report "&amp;"(6/30/"&amp;RIGHT('Biennial SQSP Overview'!$A$2,4)&amp;"):"</f>
        <v>Quarter 3 status report (6/30/2018):</v>
      </c>
      <c r="B32" s="316"/>
      <c r="C32" s="316"/>
      <c r="D32" s="317"/>
    </row>
    <row r="33" spans="1:4" s="58" customFormat="1" ht="15" hidden="1">
      <c r="A33" s="312"/>
      <c r="B33" s="313"/>
      <c r="C33" s="313"/>
      <c r="D33" s="314"/>
    </row>
    <row r="34" spans="1:4" s="58" customFormat="1" ht="15.75" hidden="1">
      <c r="A34" s="315" t="str">
        <f>"Quarter 4 status report "&amp;"(9/30/"&amp;RIGHT('Biennial SQSP Overview'!$A$2,4)&amp;"):"</f>
        <v>Quarter 4 status report (9/30/2018):</v>
      </c>
      <c r="B34" s="316"/>
      <c r="C34" s="316"/>
      <c r="D34" s="317"/>
    </row>
    <row r="35" spans="1:4" s="58" customFormat="1" ht="15" hidden="1">
      <c r="A35" s="312"/>
      <c r="B35" s="313"/>
      <c r="C35" s="313"/>
      <c r="D35" s="314"/>
    </row>
    <row r="36" spans="1:4" s="58" customFormat="1" ht="15.75" hidden="1">
      <c r="A36" s="315" t="str">
        <f>"Quarter 5 status report "&amp;"(12/31/"&amp;RIGHT('Biennial SQSP Overview'!$A$2,4)&amp;"):"</f>
        <v>Quarter 5 status report (12/31/2018):</v>
      </c>
      <c r="B36" s="316"/>
      <c r="C36" s="316"/>
      <c r="D36" s="317"/>
    </row>
    <row r="37" spans="1:4" s="58" customFormat="1" ht="15" hidden="1">
      <c r="A37" s="312"/>
      <c r="B37" s="313"/>
      <c r="C37" s="313"/>
      <c r="D37" s="314"/>
    </row>
    <row r="38" spans="1:4" s="58" customFormat="1" ht="15.75" hidden="1">
      <c r="A38" s="315" t="str">
        <f>"Quarter 6 status report "&amp;"(3/31/"&amp;RIGHT('Biennial SQSP Overview'!$A$2,4)+(1)&amp;"):"</f>
        <v>Quarter 6 status report (3/31/2019):</v>
      </c>
      <c r="B38" s="316"/>
      <c r="C38" s="316"/>
      <c r="D38" s="317"/>
    </row>
    <row r="39" spans="1:4" s="58" customFormat="1" ht="15" hidden="1">
      <c r="A39" s="312"/>
      <c r="B39" s="313"/>
      <c r="C39" s="313"/>
      <c r="D39" s="314"/>
    </row>
    <row r="40" spans="1:4" s="58" customFormat="1" ht="15.75" hidden="1">
      <c r="A40" s="315" t="str">
        <f>"Quarter 7 status report "&amp;"(6/30/"&amp;RIGHT('Biennial SQSP Overview'!$A$2,4)+(1)&amp;"):"</f>
        <v>Quarter 7 status report (6/30/2019):</v>
      </c>
      <c r="B40" s="316"/>
      <c r="C40" s="316"/>
      <c r="D40" s="317"/>
    </row>
    <row r="41" spans="1:4" s="58" customFormat="1" ht="15" hidden="1">
      <c r="A41" s="312"/>
      <c r="B41" s="313"/>
      <c r="C41" s="313"/>
      <c r="D41" s="314"/>
    </row>
    <row r="42" spans="1:4" s="58" customFormat="1" ht="15.75" hidden="1">
      <c r="A42" s="315" t="str">
        <f>"Quarter 8 status report "&amp;"(9/30/"&amp;RIGHT('Biennial SQSP Overview'!$A$2,4)+(1)&amp;"):"</f>
        <v>Quarter 8 status report (9/30/2019):</v>
      </c>
      <c r="B42" s="316"/>
      <c r="C42" s="316"/>
      <c r="D42" s="317"/>
    </row>
    <row r="43" spans="1:4" s="58" customFormat="1" ht="15.75" hidden="1" thickBot="1">
      <c r="A43" s="344"/>
      <c r="B43" s="345"/>
      <c r="C43" s="345"/>
      <c r="D43" s="346"/>
    </row>
    <row r="44" spans="1:4" ht="15.75">
      <c r="A44" s="421" t="str">
        <f>"Root Cause #2:  "&amp;B8</f>
        <v>Root Cause #2:  Benefit Year Earnings</v>
      </c>
      <c r="B44" s="422"/>
      <c r="C44" s="422"/>
      <c r="D44" s="423"/>
    </row>
    <row r="45" spans="1:4" ht="30" customHeight="1" thickBot="1">
      <c r="A45" s="17" t="s">
        <v>34</v>
      </c>
      <c r="B45" s="15" t="s">
        <v>35</v>
      </c>
      <c r="C45" s="15" t="s">
        <v>50</v>
      </c>
      <c r="D45" s="18" t="s">
        <v>37</v>
      </c>
    </row>
    <row r="46" spans="1:4" ht="30" customHeight="1" thickBot="1">
      <c r="A46" s="178" t="s">
        <v>407</v>
      </c>
      <c r="B46" s="190" t="s">
        <v>408</v>
      </c>
      <c r="C46" s="191" t="s">
        <v>409</v>
      </c>
      <c r="D46" s="108" t="s">
        <v>406</v>
      </c>
    </row>
    <row r="47" spans="1:4" ht="30" customHeight="1" thickBot="1">
      <c r="A47" s="181" t="s">
        <v>410</v>
      </c>
      <c r="B47" s="192" t="s">
        <v>411</v>
      </c>
      <c r="C47" s="193" t="s">
        <v>409</v>
      </c>
      <c r="D47" s="117" t="s">
        <v>406</v>
      </c>
    </row>
    <row r="48" spans="1:4" ht="30" customHeight="1" thickBot="1">
      <c r="A48" s="181" t="s">
        <v>412</v>
      </c>
      <c r="B48" s="194" t="s">
        <v>413</v>
      </c>
      <c r="C48" s="186" t="s">
        <v>414</v>
      </c>
      <c r="D48" s="117" t="s">
        <v>415</v>
      </c>
    </row>
    <row r="49" spans="1:4" ht="30" customHeight="1" thickBot="1">
      <c r="A49" s="184" t="s">
        <v>416</v>
      </c>
      <c r="B49" s="194" t="s">
        <v>417</v>
      </c>
      <c r="C49" s="186" t="s">
        <v>418</v>
      </c>
      <c r="D49" s="117" t="s">
        <v>422</v>
      </c>
    </row>
    <row r="50" spans="1:4" ht="30" customHeight="1" thickBot="1">
      <c r="A50" s="181" t="s">
        <v>419</v>
      </c>
      <c r="B50" s="194" t="s">
        <v>420</v>
      </c>
      <c r="C50" s="186" t="s">
        <v>421</v>
      </c>
      <c r="D50" s="117" t="s">
        <v>415</v>
      </c>
    </row>
    <row r="51" spans="1:4" ht="30" customHeight="1" thickBot="1">
      <c r="A51" s="195" t="s">
        <v>38</v>
      </c>
      <c r="B51" s="196"/>
      <c r="C51" s="196"/>
      <c r="D51" s="117"/>
    </row>
    <row r="52" spans="1:4" s="58" customFormat="1" ht="15.75" hidden="1">
      <c r="A52" s="309" t="str">
        <f>"Quarter 1 status report "&amp;"(12/31/"&amp;RIGHT('Biennial SQSP Overview'!$A$2,4)-(1)&amp;"):"</f>
        <v>Quarter 1 status report (12/31/2017):</v>
      </c>
      <c r="B52" s="310"/>
      <c r="C52" s="310"/>
      <c r="D52" s="311"/>
    </row>
    <row r="53" spans="1:4" s="58" customFormat="1" ht="15" hidden="1">
      <c r="A53" s="312"/>
      <c r="B53" s="313"/>
      <c r="C53" s="313"/>
      <c r="D53" s="314"/>
    </row>
    <row r="54" spans="1:4" s="58" customFormat="1" ht="15.75" hidden="1">
      <c r="A54" s="315" t="str">
        <f>"Quarter 2 status report "&amp;"(3/31/"&amp;RIGHT('Biennial SQSP Overview'!$A$2,4)&amp;"):"</f>
        <v>Quarter 2 status report (3/31/2018):</v>
      </c>
      <c r="B54" s="316"/>
      <c r="C54" s="316"/>
      <c r="D54" s="317"/>
    </row>
    <row r="55" spans="1:4" s="58" customFormat="1" ht="15" hidden="1">
      <c r="A55" s="312"/>
      <c r="B55" s="313"/>
      <c r="C55" s="313"/>
      <c r="D55" s="314"/>
    </row>
    <row r="56" spans="1:4" s="58" customFormat="1" ht="15.75" hidden="1">
      <c r="A56" s="315" t="str">
        <f>"Quarter 3 status report "&amp;"(6/30/"&amp;RIGHT('Biennial SQSP Overview'!$A$2,4)&amp;"):"</f>
        <v>Quarter 3 status report (6/30/2018):</v>
      </c>
      <c r="B56" s="316"/>
      <c r="C56" s="316"/>
      <c r="D56" s="317"/>
    </row>
    <row r="57" spans="1:4" s="58" customFormat="1" ht="15" hidden="1">
      <c r="A57" s="312"/>
      <c r="B57" s="313"/>
      <c r="C57" s="313"/>
      <c r="D57" s="314"/>
    </row>
    <row r="58" spans="1:4" s="58" customFormat="1" ht="15.75" hidden="1">
      <c r="A58" s="315" t="str">
        <f>"Quarter 4 status report "&amp;"(9/30/"&amp;RIGHT('Biennial SQSP Overview'!$A$2,4)&amp;"):"</f>
        <v>Quarter 4 status report (9/30/2018):</v>
      </c>
      <c r="B58" s="316"/>
      <c r="C58" s="316"/>
      <c r="D58" s="317"/>
    </row>
    <row r="59" spans="1:4" s="58" customFormat="1" ht="15" hidden="1">
      <c r="A59" s="312"/>
      <c r="B59" s="313"/>
      <c r="C59" s="313"/>
      <c r="D59" s="314"/>
    </row>
    <row r="60" spans="1:4" s="58" customFormat="1" ht="15.75" hidden="1">
      <c r="A60" s="315" t="str">
        <f>"Quarter 5 status report "&amp;"(12/31/"&amp;RIGHT('Biennial SQSP Overview'!$A$2,4)&amp;"):"</f>
        <v>Quarter 5 status report (12/31/2018):</v>
      </c>
      <c r="B60" s="316"/>
      <c r="C60" s="316"/>
      <c r="D60" s="317"/>
    </row>
    <row r="61" spans="1:4" s="58" customFormat="1" ht="15" hidden="1">
      <c r="A61" s="312"/>
      <c r="B61" s="313"/>
      <c r="C61" s="313"/>
      <c r="D61" s="314"/>
    </row>
    <row r="62" spans="1:4" s="58" customFormat="1" ht="15.75" hidden="1">
      <c r="A62" s="315" t="str">
        <f>"Quarter 6 status report "&amp;"(3/31/"&amp;RIGHT('Biennial SQSP Overview'!$A$2,4)+(1)&amp;"):"</f>
        <v>Quarter 6 status report (3/31/2019):</v>
      </c>
      <c r="B62" s="316"/>
      <c r="C62" s="316"/>
      <c r="D62" s="317"/>
    </row>
    <row r="63" spans="1:4" s="58" customFormat="1" ht="15" hidden="1">
      <c r="A63" s="312"/>
      <c r="B63" s="313"/>
      <c r="C63" s="313"/>
      <c r="D63" s="314"/>
    </row>
    <row r="64" spans="1:4" s="58" customFormat="1" ht="15.75" hidden="1">
      <c r="A64" s="315" t="str">
        <f>"Quarter 7 status report "&amp;"(6/30/"&amp;RIGHT('Biennial SQSP Overview'!$A$2,4)+(1)&amp;"):"</f>
        <v>Quarter 7 status report (6/30/2019):</v>
      </c>
      <c r="B64" s="316"/>
      <c r="C64" s="316"/>
      <c r="D64" s="317"/>
    </row>
    <row r="65" spans="1:4" s="58" customFormat="1" ht="15" hidden="1">
      <c r="A65" s="312"/>
      <c r="B65" s="313"/>
      <c r="C65" s="313"/>
      <c r="D65" s="314"/>
    </row>
    <row r="66" spans="1:4" s="58" customFormat="1" ht="15.75" hidden="1">
      <c r="A66" s="315" t="str">
        <f>"Quarter 8 status report "&amp;"(9/30/"&amp;RIGHT('Biennial SQSP Overview'!$A$2,4)+(1)&amp;"):"</f>
        <v>Quarter 8 status report (9/30/2019):</v>
      </c>
      <c r="B66" s="316"/>
      <c r="C66" s="316"/>
      <c r="D66" s="317"/>
    </row>
    <row r="67" spans="1:4" s="58" customFormat="1" ht="15.75" hidden="1" thickBot="1">
      <c r="A67" s="344"/>
      <c r="B67" s="345"/>
      <c r="C67" s="345"/>
      <c r="D67" s="346"/>
    </row>
    <row r="68" spans="1:4" ht="15.75">
      <c r="A68" s="421" t="str">
        <f>"Root Cause #3:  "&amp;B9</f>
        <v>Root Cause #3:  Separation Issues</v>
      </c>
      <c r="B68" s="422"/>
      <c r="C68" s="422"/>
      <c r="D68" s="423"/>
    </row>
    <row r="69" spans="1:4" ht="30" customHeight="1" thickBot="1">
      <c r="A69" s="19" t="s">
        <v>34</v>
      </c>
      <c r="B69" s="16" t="s">
        <v>35</v>
      </c>
      <c r="C69" s="16" t="s">
        <v>36</v>
      </c>
      <c r="D69" s="20" t="s">
        <v>37</v>
      </c>
    </row>
    <row r="70" spans="1:4" ht="30" customHeight="1" thickBot="1">
      <c r="A70" s="197" t="s">
        <v>423</v>
      </c>
      <c r="B70" s="198" t="s">
        <v>424</v>
      </c>
      <c r="C70" s="180" t="s">
        <v>425</v>
      </c>
      <c r="D70" s="108" t="s">
        <v>405</v>
      </c>
    </row>
    <row r="71" spans="1:4" ht="30" customHeight="1" thickBot="1">
      <c r="A71" s="199" t="s">
        <v>426</v>
      </c>
      <c r="B71" s="194" t="s">
        <v>427</v>
      </c>
      <c r="C71" s="200" t="s">
        <v>428</v>
      </c>
      <c r="D71" s="117" t="s">
        <v>434</v>
      </c>
    </row>
    <row r="72" spans="1:4" ht="30" customHeight="1" thickBot="1">
      <c r="A72" s="199" t="s">
        <v>429</v>
      </c>
      <c r="B72" s="201" t="s">
        <v>430</v>
      </c>
      <c r="C72" s="186" t="s">
        <v>431</v>
      </c>
      <c r="D72" s="117" t="s">
        <v>435</v>
      </c>
    </row>
    <row r="73" spans="1:4" ht="30" customHeight="1" thickBot="1">
      <c r="A73" s="199" t="s">
        <v>432</v>
      </c>
      <c r="B73" s="201" t="s">
        <v>433</v>
      </c>
      <c r="C73" s="200" t="s">
        <v>428</v>
      </c>
      <c r="D73" s="117" t="s">
        <v>405</v>
      </c>
    </row>
    <row r="74" spans="1:4" ht="30" customHeight="1" thickBot="1">
      <c r="A74" s="202" t="s">
        <v>38</v>
      </c>
      <c r="B74" s="196"/>
      <c r="C74" s="196"/>
      <c r="D74" s="117"/>
    </row>
    <row r="75" spans="1:4" ht="30" customHeight="1" thickBot="1">
      <c r="A75" s="118"/>
      <c r="B75" s="119"/>
      <c r="C75" s="120"/>
      <c r="D75" s="121"/>
    </row>
    <row r="76" spans="1:4" s="58" customFormat="1" ht="15.75" hidden="1">
      <c r="A76" s="309" t="str">
        <f>"Quarter 1 status report "&amp;"(12/31/"&amp;RIGHT('Biennial SQSP Overview'!$A$2,4)-(1)&amp;"):"</f>
        <v>Quarter 1 status report (12/31/2017):</v>
      </c>
      <c r="B76" s="310"/>
      <c r="C76" s="310"/>
      <c r="D76" s="311"/>
    </row>
    <row r="77" spans="1:4" s="58" customFormat="1" ht="15" hidden="1">
      <c r="A77" s="312"/>
      <c r="B77" s="313"/>
      <c r="C77" s="313"/>
      <c r="D77" s="314"/>
    </row>
    <row r="78" spans="1:4" s="58" customFormat="1" ht="15.75" hidden="1">
      <c r="A78" s="315" t="str">
        <f>"Quarter 2 status report "&amp;"(3/31/"&amp;RIGHT('Biennial SQSP Overview'!$A$2,4)&amp;"):"</f>
        <v>Quarter 2 status report (3/31/2018):</v>
      </c>
      <c r="B78" s="316"/>
      <c r="C78" s="316"/>
      <c r="D78" s="317"/>
    </row>
    <row r="79" spans="1:4" s="58" customFormat="1" ht="15" hidden="1">
      <c r="A79" s="312"/>
      <c r="B79" s="313"/>
      <c r="C79" s="313"/>
      <c r="D79" s="314"/>
    </row>
    <row r="80" spans="1:4" s="58" customFormat="1" ht="15.75" hidden="1">
      <c r="A80" s="315" t="str">
        <f>"Quarter 3 status report "&amp;"(6/30/"&amp;RIGHT('Biennial SQSP Overview'!$A$2,4)&amp;"):"</f>
        <v>Quarter 3 status report (6/30/2018):</v>
      </c>
      <c r="B80" s="316"/>
      <c r="C80" s="316"/>
      <c r="D80" s="317"/>
    </row>
    <row r="81" spans="1:4" s="58" customFormat="1" ht="15" hidden="1">
      <c r="A81" s="312"/>
      <c r="B81" s="313"/>
      <c r="C81" s="313"/>
      <c r="D81" s="314"/>
    </row>
    <row r="82" spans="1:4" s="58" customFormat="1" ht="15.75" hidden="1">
      <c r="A82" s="315" t="str">
        <f>"Quarter 4 status report "&amp;"(9/30/"&amp;RIGHT('Biennial SQSP Overview'!$A$2,4)&amp;"):"</f>
        <v>Quarter 4 status report (9/30/2018):</v>
      </c>
      <c r="B82" s="316"/>
      <c r="C82" s="316"/>
      <c r="D82" s="317"/>
    </row>
    <row r="83" spans="1:4" s="58" customFormat="1" ht="15" hidden="1">
      <c r="A83" s="312"/>
      <c r="B83" s="313"/>
      <c r="C83" s="313"/>
      <c r="D83" s="314"/>
    </row>
    <row r="84" spans="1:4" s="58" customFormat="1" ht="15.75" hidden="1">
      <c r="A84" s="315" t="str">
        <f>"Quarter 5 status report "&amp;"(12/31/"&amp;RIGHT('Biennial SQSP Overview'!$A$2,4)&amp;"):"</f>
        <v>Quarter 5 status report (12/31/2018):</v>
      </c>
      <c r="B84" s="316"/>
      <c r="C84" s="316"/>
      <c r="D84" s="317"/>
    </row>
    <row r="85" spans="1:4" s="58" customFormat="1" ht="15" hidden="1">
      <c r="A85" s="312"/>
      <c r="B85" s="313"/>
      <c r="C85" s="313"/>
      <c r="D85" s="314"/>
    </row>
    <row r="86" spans="1:4" s="58" customFormat="1" ht="15.75" hidden="1">
      <c r="A86" s="315" t="str">
        <f>"Quarter 6 status report "&amp;"(3/31/"&amp;RIGHT('Biennial SQSP Overview'!$A$2,4)+(1)&amp;"):"</f>
        <v>Quarter 6 status report (3/31/2019):</v>
      </c>
      <c r="B86" s="316"/>
      <c r="C86" s="316"/>
      <c r="D86" s="317"/>
    </row>
    <row r="87" spans="1:4" s="58" customFormat="1" ht="15" hidden="1">
      <c r="A87" s="312"/>
      <c r="B87" s="313"/>
      <c r="C87" s="313"/>
      <c r="D87" s="314"/>
    </row>
    <row r="88" spans="1:4" s="58" customFormat="1" ht="15.75" hidden="1">
      <c r="A88" s="315" t="str">
        <f>"Quarter 7 status report "&amp;"(6/30/"&amp;RIGHT('Biennial SQSP Overview'!$A$2,4)+(1)&amp;"):"</f>
        <v>Quarter 7 status report (6/30/2019):</v>
      </c>
      <c r="B88" s="316"/>
      <c r="C88" s="316"/>
      <c r="D88" s="317"/>
    </row>
    <row r="89" spans="1:4" s="58" customFormat="1" ht="15" hidden="1">
      <c r="A89" s="312"/>
      <c r="B89" s="313"/>
      <c r="C89" s="313"/>
      <c r="D89" s="314"/>
    </row>
    <row r="90" spans="1:4" s="58" customFormat="1" ht="15.75" hidden="1">
      <c r="A90" s="315" t="str">
        <f>"Quarter 8 status report "&amp;"(9/30/"&amp;RIGHT('Biennial SQSP Overview'!$A$2,4)+(1)&amp;"):"</f>
        <v>Quarter 8 status report (9/30/2019):</v>
      </c>
      <c r="B90" s="316"/>
      <c r="C90" s="316"/>
      <c r="D90" s="317"/>
    </row>
    <row r="91" spans="1:4" s="58" customFormat="1" ht="15.75" hidden="1" thickBot="1">
      <c r="A91" s="344"/>
      <c r="B91" s="345"/>
      <c r="C91" s="345"/>
      <c r="D91" s="346"/>
    </row>
    <row r="92" spans="1:4" ht="15.75" hidden="1">
      <c r="A92" s="421" t="str">
        <f>"Root Cause Alternate Year #1:  "&amp;B14</f>
        <v>Root Cause Alternate Year #1:  </v>
      </c>
      <c r="B92" s="422"/>
      <c r="C92" s="422"/>
      <c r="D92" s="423"/>
    </row>
    <row r="93" spans="1:4" ht="30" customHeight="1" hidden="1">
      <c r="A93" s="17" t="s">
        <v>34</v>
      </c>
      <c r="B93" s="15" t="s">
        <v>35</v>
      </c>
      <c r="C93" s="15" t="s">
        <v>50</v>
      </c>
      <c r="D93" s="18" t="s">
        <v>37</v>
      </c>
    </row>
    <row r="94" spans="1:4" ht="30" customHeight="1" hidden="1">
      <c r="A94" s="141">
        <v>1</v>
      </c>
      <c r="B94" s="107"/>
      <c r="C94" s="107"/>
      <c r="D94" s="108"/>
    </row>
    <row r="95" spans="1:4" ht="30" customHeight="1" hidden="1">
      <c r="A95" s="142">
        <v>2</v>
      </c>
      <c r="B95" s="110"/>
      <c r="C95" s="110"/>
      <c r="D95" s="111"/>
    </row>
    <row r="96" spans="1:4" ht="30" customHeight="1" hidden="1">
      <c r="A96" s="142">
        <v>3</v>
      </c>
      <c r="B96" s="110"/>
      <c r="C96" s="110"/>
      <c r="D96" s="111"/>
    </row>
    <row r="97" spans="1:4" ht="30" customHeight="1" hidden="1">
      <c r="A97" s="142" t="s">
        <v>38</v>
      </c>
      <c r="B97" s="110"/>
      <c r="C97" s="110"/>
      <c r="D97" s="111"/>
    </row>
    <row r="98" spans="1:4" ht="30" customHeight="1" hidden="1">
      <c r="A98" s="142"/>
      <c r="B98" s="110"/>
      <c r="C98" s="110"/>
      <c r="D98" s="111"/>
    </row>
    <row r="99" spans="1:4" ht="30" customHeight="1" hidden="1">
      <c r="A99" s="112"/>
      <c r="B99" s="113"/>
      <c r="C99" s="114"/>
      <c r="D99" s="115"/>
    </row>
    <row r="100" spans="1:4" s="58" customFormat="1" ht="15.75" hidden="1">
      <c r="A100" s="309" t="str">
        <f>"Quarter 1 status report "&amp;"(12/31/"&amp;RIGHT('Biennial SQSP Overview'!$A$2,4)-(1)&amp;"):"</f>
        <v>Quarter 1 status report (12/31/2017):</v>
      </c>
      <c r="B100" s="310"/>
      <c r="C100" s="310"/>
      <c r="D100" s="311"/>
    </row>
    <row r="101" spans="1:4" s="58" customFormat="1" ht="15" hidden="1">
      <c r="A101" s="312"/>
      <c r="B101" s="313"/>
      <c r="C101" s="313"/>
      <c r="D101" s="314"/>
    </row>
    <row r="102" spans="1:4" s="58" customFormat="1" ht="15.75" hidden="1">
      <c r="A102" s="315" t="str">
        <f>"Quarter 2 status report "&amp;"(3/31/"&amp;RIGHT('Biennial SQSP Overview'!$A$2,4)&amp;"):"</f>
        <v>Quarter 2 status report (3/31/2018):</v>
      </c>
      <c r="B102" s="316"/>
      <c r="C102" s="316"/>
      <c r="D102" s="317"/>
    </row>
    <row r="103" spans="1:4" s="58" customFormat="1" ht="15" hidden="1">
      <c r="A103" s="312"/>
      <c r="B103" s="313"/>
      <c r="C103" s="313"/>
      <c r="D103" s="314"/>
    </row>
    <row r="104" spans="1:4" s="58" customFormat="1" ht="15.75" hidden="1">
      <c r="A104" s="315" t="str">
        <f>"Quarter 3 status report "&amp;"(6/30/"&amp;RIGHT('Biennial SQSP Overview'!$A$2,4)&amp;"):"</f>
        <v>Quarter 3 status report (6/30/2018):</v>
      </c>
      <c r="B104" s="316"/>
      <c r="C104" s="316"/>
      <c r="D104" s="317"/>
    </row>
    <row r="105" spans="1:4" s="58" customFormat="1" ht="15" hidden="1">
      <c r="A105" s="312"/>
      <c r="B105" s="313"/>
      <c r="C105" s="313"/>
      <c r="D105" s="314"/>
    </row>
    <row r="106" spans="1:4" s="58" customFormat="1" ht="15.75" hidden="1">
      <c r="A106" s="315" t="str">
        <f>"Quarter 4 status report "&amp;"(9/30/"&amp;RIGHT('Biennial SQSP Overview'!$A$2,4)&amp;"):"</f>
        <v>Quarter 4 status report (9/30/2018):</v>
      </c>
      <c r="B106" s="316"/>
      <c r="C106" s="316"/>
      <c r="D106" s="317"/>
    </row>
    <row r="107" spans="1:4" s="58" customFormat="1" ht="15" hidden="1">
      <c r="A107" s="312"/>
      <c r="B107" s="313"/>
      <c r="C107" s="313"/>
      <c r="D107" s="314"/>
    </row>
    <row r="108" spans="1:4" s="58" customFormat="1" ht="15.75" hidden="1">
      <c r="A108" s="315" t="str">
        <f>"Quarter 5 status report "&amp;"(12/31/"&amp;RIGHT('Biennial SQSP Overview'!$A$2,4)&amp;"):"</f>
        <v>Quarter 5 status report (12/31/2018):</v>
      </c>
      <c r="B108" s="316"/>
      <c r="C108" s="316"/>
      <c r="D108" s="317"/>
    </row>
    <row r="109" spans="1:4" s="58" customFormat="1" ht="15" hidden="1">
      <c r="A109" s="312"/>
      <c r="B109" s="313"/>
      <c r="C109" s="313"/>
      <c r="D109" s="314"/>
    </row>
    <row r="110" spans="1:4" s="58" customFormat="1" ht="15.75" hidden="1">
      <c r="A110" s="315" t="str">
        <f>"Quarter 6 status report "&amp;"(3/31/"&amp;RIGHT('Biennial SQSP Overview'!$A$2,4)+(1)&amp;"):"</f>
        <v>Quarter 6 status report (3/31/2019):</v>
      </c>
      <c r="B110" s="316"/>
      <c r="C110" s="316"/>
      <c r="D110" s="317"/>
    </row>
    <row r="111" spans="1:4" s="58" customFormat="1" ht="15" hidden="1">
      <c r="A111" s="312"/>
      <c r="B111" s="313"/>
      <c r="C111" s="313"/>
      <c r="D111" s="314"/>
    </row>
    <row r="112" spans="1:4" s="58" customFormat="1" ht="15.75" hidden="1">
      <c r="A112" s="315" t="str">
        <f>"Quarter 7 status report "&amp;"(6/30/"&amp;RIGHT('Biennial SQSP Overview'!$A$2,4)+(1)&amp;"):"</f>
        <v>Quarter 7 status report (6/30/2019):</v>
      </c>
      <c r="B112" s="316"/>
      <c r="C112" s="316"/>
      <c r="D112" s="317"/>
    </row>
    <row r="113" spans="1:4" s="58" customFormat="1" ht="15" hidden="1">
      <c r="A113" s="312"/>
      <c r="B113" s="313"/>
      <c r="C113" s="313"/>
      <c r="D113" s="314"/>
    </row>
    <row r="114" spans="1:4" s="58" customFormat="1" ht="15.75" hidden="1">
      <c r="A114" s="315" t="str">
        <f>"Quarter 8 status report "&amp;"(9/30/"&amp;RIGHT('Biennial SQSP Overview'!$A$2,4)+(1)&amp;"):"</f>
        <v>Quarter 8 status report (9/30/2019):</v>
      </c>
      <c r="B114" s="316"/>
      <c r="C114" s="316"/>
      <c r="D114" s="317"/>
    </row>
    <row r="115" spans="1:4" s="58" customFormat="1" ht="15.75" hidden="1" thickBot="1">
      <c r="A115" s="344"/>
      <c r="B115" s="345"/>
      <c r="C115" s="345"/>
      <c r="D115" s="346"/>
    </row>
    <row r="116" spans="1:4" ht="15.75" hidden="1">
      <c r="A116" s="421" t="str">
        <f>"Root Cause Alternate Year #2:  "&amp;B15</f>
        <v>Root Cause Alternate Year #2:  </v>
      </c>
      <c r="B116" s="422"/>
      <c r="C116" s="422"/>
      <c r="D116" s="423"/>
    </row>
    <row r="117" spans="1:4" ht="30" customHeight="1" hidden="1">
      <c r="A117" s="17" t="s">
        <v>34</v>
      </c>
      <c r="B117" s="15" t="s">
        <v>35</v>
      </c>
      <c r="C117" s="15" t="s">
        <v>50</v>
      </c>
      <c r="D117" s="18" t="s">
        <v>37</v>
      </c>
    </row>
    <row r="118" spans="1:4" ht="30" customHeight="1" hidden="1">
      <c r="A118" s="141">
        <v>1</v>
      </c>
      <c r="B118" s="107"/>
      <c r="C118" s="107"/>
      <c r="D118" s="108"/>
    </row>
    <row r="119" spans="1:4" ht="30" customHeight="1" hidden="1">
      <c r="A119" s="142">
        <v>2</v>
      </c>
      <c r="B119" s="116"/>
      <c r="C119" s="116"/>
      <c r="D119" s="117"/>
    </row>
    <row r="120" spans="1:4" ht="30" customHeight="1" hidden="1">
      <c r="A120" s="142">
        <v>3</v>
      </c>
      <c r="B120" s="116"/>
      <c r="C120" s="116"/>
      <c r="D120" s="117"/>
    </row>
    <row r="121" spans="1:4" ht="30" customHeight="1" hidden="1">
      <c r="A121" s="142" t="s">
        <v>38</v>
      </c>
      <c r="B121" s="116"/>
      <c r="C121" s="116"/>
      <c r="D121" s="117"/>
    </row>
    <row r="122" spans="1:4" ht="30" customHeight="1" hidden="1">
      <c r="A122" s="142"/>
      <c r="B122" s="116"/>
      <c r="C122" s="116"/>
      <c r="D122" s="117"/>
    </row>
    <row r="123" spans="1:4" ht="30" customHeight="1" hidden="1">
      <c r="A123" s="109"/>
      <c r="B123" s="116"/>
      <c r="C123" s="116"/>
      <c r="D123" s="117"/>
    </row>
    <row r="124" spans="1:4" s="58" customFormat="1" ht="15.75" hidden="1">
      <c r="A124" s="309" t="str">
        <f>"Quarter 1 status report "&amp;"(12/31/"&amp;RIGHT('Biennial SQSP Overview'!$A$2,4)-(1)&amp;"):"</f>
        <v>Quarter 1 status report (12/31/2017):</v>
      </c>
      <c r="B124" s="310"/>
      <c r="C124" s="310"/>
      <c r="D124" s="311"/>
    </row>
    <row r="125" spans="1:4" s="58" customFormat="1" ht="15" hidden="1">
      <c r="A125" s="312"/>
      <c r="B125" s="313"/>
      <c r="C125" s="313"/>
      <c r="D125" s="314"/>
    </row>
    <row r="126" spans="1:4" s="58" customFormat="1" ht="15.75" hidden="1">
      <c r="A126" s="315" t="str">
        <f>"Quarter 2 status report "&amp;"(3/31/"&amp;RIGHT('Biennial SQSP Overview'!$A$2,4)&amp;"):"</f>
        <v>Quarter 2 status report (3/31/2018):</v>
      </c>
      <c r="B126" s="316"/>
      <c r="C126" s="316"/>
      <c r="D126" s="317"/>
    </row>
    <row r="127" spans="1:4" s="58" customFormat="1" ht="15" hidden="1">
      <c r="A127" s="312"/>
      <c r="B127" s="313"/>
      <c r="C127" s="313"/>
      <c r="D127" s="314"/>
    </row>
    <row r="128" spans="1:4" s="58" customFormat="1" ht="15.75" hidden="1">
      <c r="A128" s="315" t="str">
        <f>"Quarter 3 status report "&amp;"(6/30/"&amp;RIGHT('Biennial SQSP Overview'!$A$2,4)&amp;"):"</f>
        <v>Quarter 3 status report (6/30/2018):</v>
      </c>
      <c r="B128" s="316"/>
      <c r="C128" s="316"/>
      <c r="D128" s="317"/>
    </row>
    <row r="129" spans="1:4" s="58" customFormat="1" ht="15" hidden="1">
      <c r="A129" s="312"/>
      <c r="B129" s="313"/>
      <c r="C129" s="313"/>
      <c r="D129" s="314"/>
    </row>
    <row r="130" spans="1:4" s="58" customFormat="1" ht="15.75" hidden="1">
      <c r="A130" s="315" t="str">
        <f>"Quarter 4 status report "&amp;"(9/30/"&amp;RIGHT('Biennial SQSP Overview'!$A$2,4)&amp;"):"</f>
        <v>Quarter 4 status report (9/30/2018):</v>
      </c>
      <c r="B130" s="316"/>
      <c r="C130" s="316"/>
      <c r="D130" s="317"/>
    </row>
    <row r="131" spans="1:4" s="58" customFormat="1" ht="15" hidden="1">
      <c r="A131" s="312"/>
      <c r="B131" s="313"/>
      <c r="C131" s="313"/>
      <c r="D131" s="314"/>
    </row>
    <row r="132" spans="1:4" s="58" customFormat="1" ht="15.75" hidden="1">
      <c r="A132" s="315" t="str">
        <f>"Quarter 5 status report "&amp;"(12/31/"&amp;RIGHT('Biennial SQSP Overview'!$A$2,4)&amp;"):"</f>
        <v>Quarter 5 status report (12/31/2018):</v>
      </c>
      <c r="B132" s="316"/>
      <c r="C132" s="316"/>
      <c r="D132" s="317"/>
    </row>
    <row r="133" spans="1:4" s="58" customFormat="1" ht="15" hidden="1">
      <c r="A133" s="312"/>
      <c r="B133" s="313"/>
      <c r="C133" s="313"/>
      <c r="D133" s="314"/>
    </row>
    <row r="134" spans="1:4" s="58" customFormat="1" ht="15.75" hidden="1">
      <c r="A134" s="315" t="str">
        <f>"Quarter 6 status report "&amp;"(3/31/"&amp;RIGHT('Biennial SQSP Overview'!$A$2,4)+(1)&amp;"):"</f>
        <v>Quarter 6 status report (3/31/2019):</v>
      </c>
      <c r="B134" s="316"/>
      <c r="C134" s="316"/>
      <c r="D134" s="317"/>
    </row>
    <row r="135" spans="1:4" s="58" customFormat="1" ht="15" hidden="1">
      <c r="A135" s="312"/>
      <c r="B135" s="313"/>
      <c r="C135" s="313"/>
      <c r="D135" s="314"/>
    </row>
    <row r="136" spans="1:4" s="58" customFormat="1" ht="15.75" hidden="1">
      <c r="A136" s="315" t="str">
        <f>"Quarter 7 status report "&amp;"(6/30/"&amp;RIGHT('Biennial SQSP Overview'!$A$2,4)+(1)&amp;"):"</f>
        <v>Quarter 7 status report (6/30/2019):</v>
      </c>
      <c r="B136" s="316"/>
      <c r="C136" s="316"/>
      <c r="D136" s="317"/>
    </row>
    <row r="137" spans="1:4" s="58" customFormat="1" ht="15" hidden="1">
      <c r="A137" s="312"/>
      <c r="B137" s="313"/>
      <c r="C137" s="313"/>
      <c r="D137" s="314"/>
    </row>
    <row r="138" spans="1:4" s="58" customFormat="1" ht="15.75" hidden="1">
      <c r="A138" s="315" t="str">
        <f>"Quarter 8 status report "&amp;"(9/30/"&amp;RIGHT('Biennial SQSP Overview'!$A$2,4)+(1)&amp;"):"</f>
        <v>Quarter 8 status report (9/30/2019):</v>
      </c>
      <c r="B138" s="316"/>
      <c r="C138" s="316"/>
      <c r="D138" s="317"/>
    </row>
    <row r="139" spans="1:4" s="58" customFormat="1" ht="15.75" hidden="1" thickBot="1">
      <c r="A139" s="344"/>
      <c r="B139" s="345"/>
      <c r="C139" s="345"/>
      <c r="D139" s="346"/>
    </row>
    <row r="140" spans="1:4" ht="15.75" hidden="1">
      <c r="A140" s="421" t="str">
        <f>"Root Cause Alternate Year #3:  "&amp;B16</f>
        <v>Root Cause Alternate Year #3:  </v>
      </c>
      <c r="B140" s="422"/>
      <c r="C140" s="422"/>
      <c r="D140" s="423"/>
    </row>
    <row r="141" spans="1:4" ht="30" customHeight="1" hidden="1">
      <c r="A141" s="19" t="s">
        <v>34</v>
      </c>
      <c r="B141" s="16" t="s">
        <v>35</v>
      </c>
      <c r="C141" s="16" t="s">
        <v>36</v>
      </c>
      <c r="D141" s="20" t="s">
        <v>37</v>
      </c>
    </row>
    <row r="142" spans="1:4" ht="30" customHeight="1" hidden="1">
      <c r="A142" s="141">
        <v>1</v>
      </c>
      <c r="B142" s="107"/>
      <c r="C142" s="107"/>
      <c r="D142" s="108"/>
    </row>
    <row r="143" spans="1:4" ht="30" customHeight="1" hidden="1">
      <c r="A143" s="142">
        <v>2</v>
      </c>
      <c r="B143" s="116"/>
      <c r="C143" s="116"/>
      <c r="D143" s="117"/>
    </row>
    <row r="144" spans="1:4" ht="30" customHeight="1" hidden="1">
      <c r="A144" s="142">
        <v>3</v>
      </c>
      <c r="B144" s="116"/>
      <c r="C144" s="116"/>
      <c r="D144" s="117"/>
    </row>
    <row r="145" spans="1:4" ht="30" customHeight="1" hidden="1">
      <c r="A145" s="142" t="s">
        <v>38</v>
      </c>
      <c r="B145" s="116"/>
      <c r="C145" s="116"/>
      <c r="D145" s="117"/>
    </row>
    <row r="146" spans="1:4" ht="30" customHeight="1" hidden="1">
      <c r="A146" s="142"/>
      <c r="B146" s="116"/>
      <c r="C146" s="116"/>
      <c r="D146" s="117"/>
    </row>
    <row r="147" spans="1:4" ht="30" customHeight="1" hidden="1" thickBot="1">
      <c r="A147" s="118"/>
      <c r="B147" s="119"/>
      <c r="C147" s="120"/>
      <c r="D147" s="121"/>
    </row>
    <row r="148" spans="1:4" s="58" customFormat="1" ht="15.75" hidden="1">
      <c r="A148" s="309" t="str">
        <f>"Quarter 1 status report "&amp;"(12/31/"&amp;RIGHT('Biennial SQSP Overview'!$A$2,4)-(1)&amp;"):"</f>
        <v>Quarter 1 status report (12/31/2017):</v>
      </c>
      <c r="B148" s="310"/>
      <c r="C148" s="310"/>
      <c r="D148" s="311"/>
    </row>
    <row r="149" spans="1:4" s="58" customFormat="1" ht="15" hidden="1">
      <c r="A149" s="312"/>
      <c r="B149" s="313"/>
      <c r="C149" s="313"/>
      <c r="D149" s="314"/>
    </row>
    <row r="150" spans="1:4" s="58" customFormat="1" ht="15.75" hidden="1">
      <c r="A150" s="315" t="str">
        <f>"Quarter 2 status report "&amp;"(3/31/"&amp;RIGHT('Biennial SQSP Overview'!$A$2,4)&amp;"):"</f>
        <v>Quarter 2 status report (3/31/2018):</v>
      </c>
      <c r="B150" s="316"/>
      <c r="C150" s="316"/>
      <c r="D150" s="317"/>
    </row>
    <row r="151" spans="1:4" s="58" customFormat="1" ht="15" hidden="1">
      <c r="A151" s="312"/>
      <c r="B151" s="313"/>
      <c r="C151" s="313"/>
      <c r="D151" s="314"/>
    </row>
    <row r="152" spans="1:4" s="58" customFormat="1" ht="15.75" hidden="1">
      <c r="A152" s="315" t="str">
        <f>"Quarter 3 status report "&amp;"(6/30/"&amp;RIGHT('Biennial SQSP Overview'!$A$2,4)&amp;"):"</f>
        <v>Quarter 3 status report (6/30/2018):</v>
      </c>
      <c r="B152" s="316"/>
      <c r="C152" s="316"/>
      <c r="D152" s="317"/>
    </row>
    <row r="153" spans="1:4" s="58" customFormat="1" ht="15" hidden="1">
      <c r="A153" s="312"/>
      <c r="B153" s="313"/>
      <c r="C153" s="313"/>
      <c r="D153" s="314"/>
    </row>
    <row r="154" spans="1:4" s="58" customFormat="1" ht="15.75" hidden="1">
      <c r="A154" s="315" t="str">
        <f>"Quarter 4 status report "&amp;"(9/30/"&amp;RIGHT('Biennial SQSP Overview'!$A$2,4)&amp;"):"</f>
        <v>Quarter 4 status report (9/30/2018):</v>
      </c>
      <c r="B154" s="316"/>
      <c r="C154" s="316"/>
      <c r="D154" s="317"/>
    </row>
    <row r="155" spans="1:4" s="58" customFormat="1" ht="15" hidden="1">
      <c r="A155" s="312"/>
      <c r="B155" s="313"/>
      <c r="C155" s="313"/>
      <c r="D155" s="314"/>
    </row>
    <row r="156" spans="1:4" s="58" customFormat="1" ht="15.75" hidden="1">
      <c r="A156" s="315" t="str">
        <f>"Quarter 5 status report "&amp;"(12/31/"&amp;RIGHT('Biennial SQSP Overview'!$A$2,4)&amp;"):"</f>
        <v>Quarter 5 status report (12/31/2018):</v>
      </c>
      <c r="B156" s="316"/>
      <c r="C156" s="316"/>
      <c r="D156" s="317"/>
    </row>
    <row r="157" spans="1:4" s="58" customFormat="1" ht="15" hidden="1">
      <c r="A157" s="312"/>
      <c r="B157" s="313"/>
      <c r="C157" s="313"/>
      <c r="D157" s="314"/>
    </row>
    <row r="158" spans="1:4" s="58" customFormat="1" ht="15.75" hidden="1">
      <c r="A158" s="315" t="str">
        <f>"Quarter 6 status report "&amp;"(3/31/"&amp;RIGHT('Biennial SQSP Overview'!$A$2,4)+(1)&amp;"):"</f>
        <v>Quarter 6 status report (3/31/2019):</v>
      </c>
      <c r="B158" s="316"/>
      <c r="C158" s="316"/>
      <c r="D158" s="317"/>
    </row>
    <row r="159" spans="1:4" s="58" customFormat="1" ht="15" hidden="1">
      <c r="A159" s="312"/>
      <c r="B159" s="313"/>
      <c r="C159" s="313"/>
      <c r="D159" s="314"/>
    </row>
    <row r="160" spans="1:4" s="58" customFormat="1" ht="15.75" hidden="1">
      <c r="A160" s="315" t="str">
        <f>"Quarter 7 status report "&amp;"(6/30/"&amp;RIGHT('Biennial SQSP Overview'!$A$2,4)+(1)&amp;"):"</f>
        <v>Quarter 7 status report (6/30/2019):</v>
      </c>
      <c r="B160" s="316"/>
      <c r="C160" s="316"/>
      <c r="D160" s="317"/>
    </row>
    <row r="161" spans="1:4" s="58" customFormat="1" ht="15" hidden="1">
      <c r="A161" s="312"/>
      <c r="B161" s="313"/>
      <c r="C161" s="313"/>
      <c r="D161" s="314"/>
    </row>
    <row r="162" spans="1:4" s="58" customFormat="1" ht="15.75" hidden="1">
      <c r="A162" s="315" t="str">
        <f>"Quarter 8 status report "&amp;"(9/30/"&amp;RIGHT('Biennial SQSP Overview'!$A$2,4)+(1)&amp;"):"</f>
        <v>Quarter 8 status report (9/30/2019):</v>
      </c>
      <c r="B162" s="316"/>
      <c r="C162" s="316"/>
      <c r="D162" s="317"/>
    </row>
    <row r="163" spans="1:4" s="58" customFormat="1" ht="15.75" hidden="1" thickBot="1">
      <c r="A163" s="344"/>
      <c r="B163" s="345"/>
      <c r="C163" s="345"/>
      <c r="D163" s="346"/>
    </row>
  </sheetData>
  <sheetProtection password="C0F8" sheet="1" objects="1" scenarios="1" formatRows="0" insertRows="0"/>
  <mergeCells count="111">
    <mergeCell ref="A163:D163"/>
    <mergeCell ref="A158:D158"/>
    <mergeCell ref="A159:D159"/>
    <mergeCell ref="A160:D160"/>
    <mergeCell ref="A161:D161"/>
    <mergeCell ref="A162:D162"/>
    <mergeCell ref="A153:D153"/>
    <mergeCell ref="A154:D154"/>
    <mergeCell ref="A155:D155"/>
    <mergeCell ref="A156:D156"/>
    <mergeCell ref="A157:D157"/>
    <mergeCell ref="A148:D148"/>
    <mergeCell ref="A149:D149"/>
    <mergeCell ref="A150:D150"/>
    <mergeCell ref="A151:D151"/>
    <mergeCell ref="A152:D152"/>
    <mergeCell ref="A139:D139"/>
    <mergeCell ref="A54:D54"/>
    <mergeCell ref="A53:D53"/>
    <mergeCell ref="A52:D52"/>
    <mergeCell ref="A67:D67"/>
    <mergeCell ref="A76:D76"/>
    <mergeCell ref="A77:D77"/>
    <mergeCell ref="A78:D78"/>
    <mergeCell ref="A79:D79"/>
    <mergeCell ref="A80:D80"/>
    <mergeCell ref="A81:D81"/>
    <mergeCell ref="A82:D82"/>
    <mergeCell ref="A100:D100"/>
    <mergeCell ref="A134:D134"/>
    <mergeCell ref="A135:D135"/>
    <mergeCell ref="A136:D136"/>
    <mergeCell ref="A137:D137"/>
    <mergeCell ref="A138:D138"/>
    <mergeCell ref="A129:D129"/>
    <mergeCell ref="A130:D130"/>
    <mergeCell ref="A131:D131"/>
    <mergeCell ref="A132:D132"/>
    <mergeCell ref="A133:D133"/>
    <mergeCell ref="A124:D124"/>
    <mergeCell ref="A125:D125"/>
    <mergeCell ref="A126:D126"/>
    <mergeCell ref="A127:D127"/>
    <mergeCell ref="A128:D128"/>
    <mergeCell ref="A111:D111"/>
    <mergeCell ref="A112:D112"/>
    <mergeCell ref="A113:D113"/>
    <mergeCell ref="A114:D114"/>
    <mergeCell ref="A115:D115"/>
    <mergeCell ref="A106:D106"/>
    <mergeCell ref="A107:D107"/>
    <mergeCell ref="A108:D108"/>
    <mergeCell ref="A109:D109"/>
    <mergeCell ref="A110:D110"/>
    <mergeCell ref="A101:D101"/>
    <mergeCell ref="A102:D102"/>
    <mergeCell ref="A103:D103"/>
    <mergeCell ref="A104:D104"/>
    <mergeCell ref="A105:D105"/>
    <mergeCell ref="A88:D88"/>
    <mergeCell ref="A89:D89"/>
    <mergeCell ref="A90:D90"/>
    <mergeCell ref="A91:D91"/>
    <mergeCell ref="A92:D92"/>
    <mergeCell ref="A83:D83"/>
    <mergeCell ref="A84:D84"/>
    <mergeCell ref="A85:D85"/>
    <mergeCell ref="A86:D86"/>
    <mergeCell ref="A87:D87"/>
    <mergeCell ref="A65:D65"/>
    <mergeCell ref="A66:D66"/>
    <mergeCell ref="A60:D60"/>
    <mergeCell ref="A61:D61"/>
    <mergeCell ref="A62:D62"/>
    <mergeCell ref="A63:D63"/>
    <mergeCell ref="A64:D64"/>
    <mergeCell ref="A57:D57"/>
    <mergeCell ref="A58:D58"/>
    <mergeCell ref="A59:D59"/>
    <mergeCell ref="A41:D41"/>
    <mergeCell ref="A42:D42"/>
    <mergeCell ref="A43:D43"/>
    <mergeCell ref="A36:D36"/>
    <mergeCell ref="A37:D37"/>
    <mergeCell ref="A38:D38"/>
    <mergeCell ref="A39:D39"/>
    <mergeCell ref="A40:D40"/>
    <mergeCell ref="A1:D1"/>
    <mergeCell ref="C4:D4"/>
    <mergeCell ref="C3:D3"/>
    <mergeCell ref="A17:D17"/>
    <mergeCell ref="C10:D10"/>
    <mergeCell ref="C11:D11"/>
    <mergeCell ref="C2:D2"/>
    <mergeCell ref="A116:D116"/>
    <mergeCell ref="A140:D140"/>
    <mergeCell ref="A18:D18"/>
    <mergeCell ref="A19:D19"/>
    <mergeCell ref="A68:D68"/>
    <mergeCell ref="A20:D20"/>
    <mergeCell ref="A44:D44"/>
    <mergeCell ref="A28:D28"/>
    <mergeCell ref="A29:D29"/>
    <mergeCell ref="A30:D30"/>
    <mergeCell ref="A31:D31"/>
    <mergeCell ref="A32:D32"/>
    <mergeCell ref="A33:D33"/>
    <mergeCell ref="A34:D34"/>
    <mergeCell ref="A35:D35"/>
    <mergeCell ref="A55:D55"/>
    <mergeCell ref="A56:D56"/>
  </mergeCells>
  <hyperlinks>
    <hyperlink ref="B13" r:id="rId1" display="https://www.dol.gov/general/maps/data"/>
    <hyperlink ref="B6" r:id="rId2" display="https://www.dol.gov/general/maps/data"/>
    <hyperlink ref="A2" location="'Biennial SQSP Overview'!A1" display="'Biennial SQSP Overview'!A1"/>
    <hyperlink ref="C2:D2" location="'Alternate Year Overview'!A1" display="'Alternate Year Overview'!A1"/>
  </hyperlinks>
  <printOptions horizontalCentered="1"/>
  <pageMargins left="0.2" right="0.2" top="0.25" bottom="0.25" header="0" footer="0"/>
  <pageSetup fitToHeight="0" fitToWidth="1" horizontalDpi="600" verticalDpi="600" orientation="portrait" scale="73" r:id="rId3"/>
</worksheet>
</file>

<file path=xl/worksheets/sheet21.xml><?xml version="1.0" encoding="utf-8"?>
<worksheet xmlns="http://schemas.openxmlformats.org/spreadsheetml/2006/main" xmlns:r="http://schemas.openxmlformats.org/officeDocument/2006/relationships">
  <sheetPr>
    <pageSetUpPr fitToPage="1"/>
  </sheetPr>
  <dimension ref="A1:L129"/>
  <sheetViews>
    <sheetView zoomScale="90" zoomScaleNormal="90" zoomScalePageLayoutView="0" workbookViewId="0" topLeftCell="A1">
      <selection activeCell="A8" sqref="A8:L14"/>
    </sheetView>
  </sheetViews>
  <sheetFormatPr defaultColWidth="8.8515625" defaultRowHeight="12.75"/>
  <cols>
    <col min="1" max="1" width="53.28125" style="58" customWidth="1"/>
    <col min="2" max="2" width="13.140625" style="58" customWidth="1"/>
    <col min="3" max="4" width="10.140625" style="58" bestFit="1" customWidth="1"/>
    <col min="5" max="12" width="9.421875" style="58" customWidth="1"/>
    <col min="13" max="16384" width="8.8515625" style="58" customWidth="1"/>
  </cols>
  <sheetData>
    <row r="1" spans="1:12" s="27" customFormat="1" ht="21.75" thickBot="1">
      <c r="A1" s="286" t="s">
        <v>219</v>
      </c>
      <c r="B1" s="287"/>
      <c r="C1" s="287"/>
      <c r="D1" s="287"/>
      <c r="E1" s="287"/>
      <c r="F1" s="287"/>
      <c r="G1" s="287"/>
      <c r="H1" s="287"/>
      <c r="I1" s="287"/>
      <c r="J1" s="287"/>
      <c r="K1" s="287"/>
      <c r="L1" s="288"/>
    </row>
    <row r="2" spans="1:12" ht="14.25" customHeight="1" thickBot="1">
      <c r="A2" s="289" t="str">
        <f>"State:  "&amp;'Biennial SQSP Overview'!A1:G1</f>
        <v>State:  Maryland</v>
      </c>
      <c r="B2" s="290"/>
      <c r="C2" s="290"/>
      <c r="D2" s="291"/>
      <c r="E2" s="295" t="str">
        <f>"Federal Fiscal Year: "&amp;RIGHT('Biennial SQSP Overview'!A2,4)&amp;"-"&amp;RIGHT('Alternate Year Overview'!A2,4)&amp;" SQSP Corrective Action Plan &amp; Progress Report"</f>
        <v>Federal Fiscal Year: 2018-2019 SQSP Corrective Action Plan &amp; Progress Report</v>
      </c>
      <c r="F2" s="295"/>
      <c r="G2" s="295"/>
      <c r="H2" s="295"/>
      <c r="I2" s="295"/>
      <c r="J2" s="295"/>
      <c r="K2" s="295"/>
      <c r="L2" s="295"/>
    </row>
    <row r="3" spans="1:12" ht="13.5" customHeight="1" thickBot="1">
      <c r="A3" s="292"/>
      <c r="B3" s="293"/>
      <c r="C3" s="293"/>
      <c r="D3" s="294"/>
      <c r="E3" s="295"/>
      <c r="F3" s="295"/>
      <c r="G3" s="295"/>
      <c r="H3" s="295"/>
      <c r="I3" s="295"/>
      <c r="J3" s="295"/>
      <c r="K3" s="295"/>
      <c r="L3" s="295"/>
    </row>
    <row r="4" spans="1:12" ht="15" customHeight="1" thickBot="1">
      <c r="A4" s="430" t="s">
        <v>222</v>
      </c>
      <c r="B4" s="431"/>
      <c r="C4" s="431"/>
      <c r="D4" s="431"/>
      <c r="E4" s="431"/>
      <c r="F4" s="431"/>
      <c r="G4" s="431"/>
      <c r="H4" s="431"/>
      <c r="I4" s="431"/>
      <c r="J4" s="432"/>
      <c r="K4" s="337" t="s">
        <v>5</v>
      </c>
      <c r="L4" s="338"/>
    </row>
    <row r="5" spans="1:12" ht="15.75" thickBot="1">
      <c r="A5" s="433"/>
      <c r="B5" s="434"/>
      <c r="C5" s="434"/>
      <c r="D5" s="434"/>
      <c r="E5" s="434"/>
      <c r="F5" s="434"/>
      <c r="G5" s="434"/>
      <c r="H5" s="434"/>
      <c r="I5" s="434"/>
      <c r="J5" s="435"/>
      <c r="K5" s="339"/>
      <c r="L5" s="340"/>
    </row>
    <row r="6" spans="1:12" ht="15.75">
      <c r="A6" s="309" t="str">
        <f>"Quarter 1 status report "&amp;"(12/31/"&amp;RIGHT('Biennial SQSP Overview'!$A$2,4)-(1)&amp;"):"</f>
        <v>Quarter 1 status report (12/31/2017):</v>
      </c>
      <c r="B6" s="310"/>
      <c r="C6" s="310"/>
      <c r="D6" s="310"/>
      <c r="E6" s="310"/>
      <c r="F6" s="310"/>
      <c r="G6" s="310"/>
      <c r="H6" s="310"/>
      <c r="I6" s="310"/>
      <c r="J6" s="310"/>
      <c r="K6" s="310"/>
      <c r="L6" s="311"/>
    </row>
    <row r="7" spans="1:12" ht="15">
      <c r="A7" s="312"/>
      <c r="B7" s="313"/>
      <c r="C7" s="313"/>
      <c r="D7" s="313"/>
      <c r="E7" s="313"/>
      <c r="F7" s="313"/>
      <c r="G7" s="313"/>
      <c r="H7" s="313"/>
      <c r="I7" s="313"/>
      <c r="J7" s="313"/>
      <c r="K7" s="313"/>
      <c r="L7" s="314"/>
    </row>
    <row r="8" spans="1:12" ht="15.75">
      <c r="A8" s="315" t="str">
        <f>"Quarter 2 status report "&amp;"(3/31/"&amp;RIGHT('Biennial SQSP Overview'!$A$2,4)&amp;"):"</f>
        <v>Quarter 2 status report (3/31/2018):</v>
      </c>
      <c r="B8" s="316"/>
      <c r="C8" s="316"/>
      <c r="D8" s="316"/>
      <c r="E8" s="316"/>
      <c r="F8" s="316"/>
      <c r="G8" s="316"/>
      <c r="H8" s="316"/>
      <c r="I8" s="316"/>
      <c r="J8" s="316"/>
      <c r="K8" s="316"/>
      <c r="L8" s="317"/>
    </row>
    <row r="9" spans="1:12" ht="15">
      <c r="A9" s="312"/>
      <c r="B9" s="313"/>
      <c r="C9" s="313"/>
      <c r="D9" s="313"/>
      <c r="E9" s="313"/>
      <c r="F9" s="313"/>
      <c r="G9" s="313"/>
      <c r="H9" s="313"/>
      <c r="I9" s="313"/>
      <c r="J9" s="313"/>
      <c r="K9" s="313"/>
      <c r="L9" s="314"/>
    </row>
    <row r="10" spans="1:12" ht="15.75">
      <c r="A10" s="315" t="str">
        <f>"Quarter 3 status report "&amp;"(6/30/"&amp;RIGHT('Biennial SQSP Overview'!$A$2,4)&amp;"):"</f>
        <v>Quarter 3 status report (6/30/2018):</v>
      </c>
      <c r="B10" s="316"/>
      <c r="C10" s="316"/>
      <c r="D10" s="316"/>
      <c r="E10" s="316"/>
      <c r="F10" s="316"/>
      <c r="G10" s="316"/>
      <c r="H10" s="316"/>
      <c r="I10" s="316"/>
      <c r="J10" s="316"/>
      <c r="K10" s="316"/>
      <c r="L10" s="317"/>
    </row>
    <row r="11" spans="1:12" ht="15">
      <c r="A11" s="312"/>
      <c r="B11" s="313"/>
      <c r="C11" s="313"/>
      <c r="D11" s="313"/>
      <c r="E11" s="313"/>
      <c r="F11" s="313"/>
      <c r="G11" s="313"/>
      <c r="H11" s="313"/>
      <c r="I11" s="313"/>
      <c r="J11" s="313"/>
      <c r="K11" s="313"/>
      <c r="L11" s="314"/>
    </row>
    <row r="12" spans="1:12" ht="15.75">
      <c r="A12" s="315" t="str">
        <f>"Quarter 4 status report "&amp;"(9/30/"&amp;RIGHT('Biennial SQSP Overview'!$A$2,4)&amp;"):"</f>
        <v>Quarter 4 status report (9/30/2018):</v>
      </c>
      <c r="B12" s="316"/>
      <c r="C12" s="316"/>
      <c r="D12" s="316"/>
      <c r="E12" s="316"/>
      <c r="F12" s="316"/>
      <c r="G12" s="316"/>
      <c r="H12" s="316"/>
      <c r="I12" s="316"/>
      <c r="J12" s="316"/>
      <c r="K12" s="316"/>
      <c r="L12" s="317"/>
    </row>
    <row r="13" spans="1:12" ht="15">
      <c r="A13" s="312"/>
      <c r="B13" s="313"/>
      <c r="C13" s="313"/>
      <c r="D13" s="313"/>
      <c r="E13" s="313"/>
      <c r="F13" s="313"/>
      <c r="G13" s="313"/>
      <c r="H13" s="313"/>
      <c r="I13" s="313"/>
      <c r="J13" s="313"/>
      <c r="K13" s="313"/>
      <c r="L13" s="314"/>
    </row>
    <row r="14" spans="1:12" ht="15.75">
      <c r="A14" s="315" t="str">
        <f>"Quarter 5 status report "&amp;"(12/31/"&amp;RIGHT('Biennial SQSP Overview'!$A$2,4)&amp;"):"</f>
        <v>Quarter 5 status report (12/31/2018):</v>
      </c>
      <c r="B14" s="316"/>
      <c r="C14" s="316"/>
      <c r="D14" s="316"/>
      <c r="E14" s="316"/>
      <c r="F14" s="316"/>
      <c r="G14" s="316"/>
      <c r="H14" s="316"/>
      <c r="I14" s="316"/>
      <c r="J14" s="316"/>
      <c r="K14" s="316"/>
      <c r="L14" s="317"/>
    </row>
    <row r="15" spans="1:12" ht="15">
      <c r="A15" s="312"/>
      <c r="B15" s="313"/>
      <c r="C15" s="313"/>
      <c r="D15" s="313"/>
      <c r="E15" s="313"/>
      <c r="F15" s="313"/>
      <c r="G15" s="313"/>
      <c r="H15" s="313"/>
      <c r="I15" s="313"/>
      <c r="J15" s="313"/>
      <c r="K15" s="313"/>
      <c r="L15" s="314"/>
    </row>
    <row r="16" spans="1:12" ht="15.75">
      <c r="A16" s="315" t="str">
        <f>"Quarter 6 status report "&amp;"(3/31/"&amp;RIGHT('Biennial SQSP Overview'!$A$2,4)+(1)&amp;"):"</f>
        <v>Quarter 6 status report (3/31/2019):</v>
      </c>
      <c r="B16" s="316"/>
      <c r="C16" s="316"/>
      <c r="D16" s="316"/>
      <c r="E16" s="316"/>
      <c r="F16" s="316"/>
      <c r="G16" s="316"/>
      <c r="H16" s="316"/>
      <c r="I16" s="316"/>
      <c r="J16" s="316"/>
      <c r="K16" s="316"/>
      <c r="L16" s="317"/>
    </row>
    <row r="17" spans="1:12" ht="15">
      <c r="A17" s="312"/>
      <c r="B17" s="313"/>
      <c r="C17" s="313"/>
      <c r="D17" s="313"/>
      <c r="E17" s="313"/>
      <c r="F17" s="313"/>
      <c r="G17" s="313"/>
      <c r="H17" s="313"/>
      <c r="I17" s="313"/>
      <c r="J17" s="313"/>
      <c r="K17" s="313"/>
      <c r="L17" s="314"/>
    </row>
    <row r="18" spans="1:12" ht="15.75">
      <c r="A18" s="315" t="str">
        <f>"Quarter 7 status report "&amp;"(6/30/"&amp;RIGHT('Biennial SQSP Overview'!$A$2,4)+(1)&amp;"):"</f>
        <v>Quarter 7 status report (6/30/2019):</v>
      </c>
      <c r="B18" s="316"/>
      <c r="C18" s="316"/>
      <c r="D18" s="316"/>
      <c r="E18" s="316"/>
      <c r="F18" s="316"/>
      <c r="G18" s="316"/>
      <c r="H18" s="316"/>
      <c r="I18" s="316"/>
      <c r="J18" s="316"/>
      <c r="K18" s="316"/>
      <c r="L18" s="317"/>
    </row>
    <row r="19" spans="1:12" ht="15">
      <c r="A19" s="312"/>
      <c r="B19" s="313"/>
      <c r="C19" s="313"/>
      <c r="D19" s="313"/>
      <c r="E19" s="313"/>
      <c r="F19" s="313"/>
      <c r="G19" s="313"/>
      <c r="H19" s="313"/>
      <c r="I19" s="313"/>
      <c r="J19" s="313"/>
      <c r="K19" s="313"/>
      <c r="L19" s="314"/>
    </row>
    <row r="20" spans="1:12" ht="15.75">
      <c r="A20" s="315" t="str">
        <f>"Quarter 8 status report "&amp;"(9/30/"&amp;RIGHT('Biennial SQSP Overview'!$A$2,4)+(1)&amp;"):"</f>
        <v>Quarter 8 status report (9/30/2019):</v>
      </c>
      <c r="B20" s="316"/>
      <c r="C20" s="316"/>
      <c r="D20" s="316"/>
      <c r="E20" s="316"/>
      <c r="F20" s="316"/>
      <c r="G20" s="316"/>
      <c r="H20" s="316"/>
      <c r="I20" s="316"/>
      <c r="J20" s="316"/>
      <c r="K20" s="316"/>
      <c r="L20" s="317"/>
    </row>
    <row r="21" spans="1:12" ht="15.75" thickBot="1">
      <c r="A21" s="344"/>
      <c r="B21" s="345"/>
      <c r="C21" s="345"/>
      <c r="D21" s="345"/>
      <c r="E21" s="345"/>
      <c r="F21" s="345"/>
      <c r="G21" s="345"/>
      <c r="H21" s="345"/>
      <c r="I21" s="345"/>
      <c r="J21" s="345"/>
      <c r="K21" s="345"/>
      <c r="L21" s="346"/>
    </row>
    <row r="22" spans="1:12" ht="15" customHeight="1" thickBot="1">
      <c r="A22" s="430" t="s">
        <v>223</v>
      </c>
      <c r="B22" s="431"/>
      <c r="C22" s="431"/>
      <c r="D22" s="431"/>
      <c r="E22" s="431"/>
      <c r="F22" s="431"/>
      <c r="G22" s="431"/>
      <c r="H22" s="431"/>
      <c r="I22" s="431"/>
      <c r="J22" s="432"/>
      <c r="K22" s="337" t="s">
        <v>5</v>
      </c>
      <c r="L22" s="338"/>
    </row>
    <row r="23" spans="1:12" ht="15.75" thickBot="1">
      <c r="A23" s="433"/>
      <c r="B23" s="434"/>
      <c r="C23" s="434"/>
      <c r="D23" s="434"/>
      <c r="E23" s="434"/>
      <c r="F23" s="434"/>
      <c r="G23" s="434"/>
      <c r="H23" s="434"/>
      <c r="I23" s="434"/>
      <c r="J23" s="435"/>
      <c r="K23" s="339"/>
      <c r="L23" s="340"/>
    </row>
    <row r="24" spans="1:12" ht="15.75">
      <c r="A24" s="309" t="str">
        <f>A6</f>
        <v>Quarter 1 status report (12/31/2017):</v>
      </c>
      <c r="B24" s="310"/>
      <c r="C24" s="310"/>
      <c r="D24" s="310"/>
      <c r="E24" s="310"/>
      <c r="F24" s="310"/>
      <c r="G24" s="310"/>
      <c r="H24" s="310"/>
      <c r="I24" s="310"/>
      <c r="J24" s="310"/>
      <c r="K24" s="310"/>
      <c r="L24" s="311"/>
    </row>
    <row r="25" spans="1:12" ht="15">
      <c r="A25" s="312"/>
      <c r="B25" s="313"/>
      <c r="C25" s="313"/>
      <c r="D25" s="313"/>
      <c r="E25" s="313"/>
      <c r="F25" s="313"/>
      <c r="G25" s="313"/>
      <c r="H25" s="313"/>
      <c r="I25" s="313"/>
      <c r="J25" s="313"/>
      <c r="K25" s="313"/>
      <c r="L25" s="314"/>
    </row>
    <row r="26" spans="1:12" ht="15.75">
      <c r="A26" s="315" t="str">
        <f>A8</f>
        <v>Quarter 2 status report (3/31/2018):</v>
      </c>
      <c r="B26" s="316"/>
      <c r="C26" s="316"/>
      <c r="D26" s="316"/>
      <c r="E26" s="316"/>
      <c r="F26" s="316"/>
      <c r="G26" s="316"/>
      <c r="H26" s="316"/>
      <c r="I26" s="316"/>
      <c r="J26" s="316"/>
      <c r="K26" s="316"/>
      <c r="L26" s="317"/>
    </row>
    <row r="27" spans="1:12" ht="15">
      <c r="A27" s="312"/>
      <c r="B27" s="313"/>
      <c r="C27" s="313"/>
      <c r="D27" s="313"/>
      <c r="E27" s="313"/>
      <c r="F27" s="313"/>
      <c r="G27" s="313"/>
      <c r="H27" s="313"/>
      <c r="I27" s="313"/>
      <c r="J27" s="313"/>
      <c r="K27" s="313"/>
      <c r="L27" s="314"/>
    </row>
    <row r="28" spans="1:12" ht="15.75">
      <c r="A28" s="315" t="str">
        <f>A10</f>
        <v>Quarter 3 status report (6/30/2018):</v>
      </c>
      <c r="B28" s="316"/>
      <c r="C28" s="316"/>
      <c r="D28" s="316"/>
      <c r="E28" s="316"/>
      <c r="F28" s="316"/>
      <c r="G28" s="316"/>
      <c r="H28" s="316"/>
      <c r="I28" s="316"/>
      <c r="J28" s="316"/>
      <c r="K28" s="316"/>
      <c r="L28" s="317"/>
    </row>
    <row r="29" spans="1:12" ht="15">
      <c r="A29" s="312"/>
      <c r="B29" s="313"/>
      <c r="C29" s="313"/>
      <c r="D29" s="313"/>
      <c r="E29" s="313"/>
      <c r="F29" s="313"/>
      <c r="G29" s="313"/>
      <c r="H29" s="313"/>
      <c r="I29" s="313"/>
      <c r="J29" s="313"/>
      <c r="K29" s="313"/>
      <c r="L29" s="314"/>
    </row>
    <row r="30" spans="1:12" ht="15.75">
      <c r="A30" s="315" t="str">
        <f>A12</f>
        <v>Quarter 4 status report (9/30/2018):</v>
      </c>
      <c r="B30" s="316"/>
      <c r="C30" s="316"/>
      <c r="D30" s="316"/>
      <c r="E30" s="316"/>
      <c r="F30" s="316"/>
      <c r="G30" s="316"/>
      <c r="H30" s="316"/>
      <c r="I30" s="316"/>
      <c r="J30" s="316"/>
      <c r="K30" s="316"/>
      <c r="L30" s="317"/>
    </row>
    <row r="31" spans="1:12" ht="15">
      <c r="A31" s="312"/>
      <c r="B31" s="313"/>
      <c r="C31" s="313"/>
      <c r="D31" s="313"/>
      <c r="E31" s="313"/>
      <c r="F31" s="313"/>
      <c r="G31" s="313"/>
      <c r="H31" s="313"/>
      <c r="I31" s="313"/>
      <c r="J31" s="313"/>
      <c r="K31" s="313"/>
      <c r="L31" s="314"/>
    </row>
    <row r="32" spans="1:12" ht="15.75">
      <c r="A32" s="315" t="str">
        <f>A14</f>
        <v>Quarter 5 status report (12/31/2018):</v>
      </c>
      <c r="B32" s="316"/>
      <c r="C32" s="316"/>
      <c r="D32" s="316"/>
      <c r="E32" s="316"/>
      <c r="F32" s="316"/>
      <c r="G32" s="316"/>
      <c r="H32" s="316"/>
      <c r="I32" s="316"/>
      <c r="J32" s="316"/>
      <c r="K32" s="316"/>
      <c r="L32" s="317"/>
    </row>
    <row r="33" spans="1:12" ht="15">
      <c r="A33" s="312"/>
      <c r="B33" s="313"/>
      <c r="C33" s="313"/>
      <c r="D33" s="313"/>
      <c r="E33" s="313"/>
      <c r="F33" s="313"/>
      <c r="G33" s="313"/>
      <c r="H33" s="313"/>
      <c r="I33" s="313"/>
      <c r="J33" s="313"/>
      <c r="K33" s="313"/>
      <c r="L33" s="314"/>
    </row>
    <row r="34" spans="1:12" ht="15.75">
      <c r="A34" s="315" t="str">
        <f>A16</f>
        <v>Quarter 6 status report (3/31/2019):</v>
      </c>
      <c r="B34" s="316"/>
      <c r="C34" s="316"/>
      <c r="D34" s="316"/>
      <c r="E34" s="316"/>
      <c r="F34" s="316"/>
      <c r="G34" s="316"/>
      <c r="H34" s="316"/>
      <c r="I34" s="316"/>
      <c r="J34" s="316"/>
      <c r="K34" s="316"/>
      <c r="L34" s="317"/>
    </row>
    <row r="35" spans="1:12" ht="15">
      <c r="A35" s="312"/>
      <c r="B35" s="313"/>
      <c r="C35" s="313"/>
      <c r="D35" s="313"/>
      <c r="E35" s="313"/>
      <c r="F35" s="313"/>
      <c r="G35" s="313"/>
      <c r="H35" s="313"/>
      <c r="I35" s="313"/>
      <c r="J35" s="313"/>
      <c r="K35" s="313"/>
      <c r="L35" s="314"/>
    </row>
    <row r="36" spans="1:12" ht="15.75">
      <c r="A36" s="315" t="str">
        <f>A18</f>
        <v>Quarter 7 status report (6/30/2019):</v>
      </c>
      <c r="B36" s="316"/>
      <c r="C36" s="316"/>
      <c r="D36" s="316"/>
      <c r="E36" s="316"/>
      <c r="F36" s="316"/>
      <c r="G36" s="316"/>
      <c r="H36" s="316"/>
      <c r="I36" s="316"/>
      <c r="J36" s="316"/>
      <c r="K36" s="316"/>
      <c r="L36" s="317"/>
    </row>
    <row r="37" spans="1:12" ht="15">
      <c r="A37" s="312"/>
      <c r="B37" s="313"/>
      <c r="C37" s="313"/>
      <c r="D37" s="313"/>
      <c r="E37" s="313"/>
      <c r="F37" s="313"/>
      <c r="G37" s="313"/>
      <c r="H37" s="313"/>
      <c r="I37" s="313"/>
      <c r="J37" s="313"/>
      <c r="K37" s="313"/>
      <c r="L37" s="314"/>
    </row>
    <row r="38" spans="1:12" ht="15.75">
      <c r="A38" s="315" t="str">
        <f>A20</f>
        <v>Quarter 8 status report (9/30/2019):</v>
      </c>
      <c r="B38" s="316"/>
      <c r="C38" s="316"/>
      <c r="D38" s="316"/>
      <c r="E38" s="316"/>
      <c r="F38" s="316"/>
      <c r="G38" s="316"/>
      <c r="H38" s="316"/>
      <c r="I38" s="316"/>
      <c r="J38" s="316"/>
      <c r="K38" s="316"/>
      <c r="L38" s="317"/>
    </row>
    <row r="39" spans="1:12" ht="15.75" thickBot="1">
      <c r="A39" s="344"/>
      <c r="B39" s="345"/>
      <c r="C39" s="345"/>
      <c r="D39" s="345"/>
      <c r="E39" s="345"/>
      <c r="F39" s="345"/>
      <c r="G39" s="345"/>
      <c r="H39" s="345"/>
      <c r="I39" s="345"/>
      <c r="J39" s="345"/>
      <c r="K39" s="345"/>
      <c r="L39" s="346"/>
    </row>
    <row r="40" spans="1:12" ht="15" customHeight="1" thickBot="1">
      <c r="A40" s="430" t="s">
        <v>224</v>
      </c>
      <c r="B40" s="431"/>
      <c r="C40" s="431"/>
      <c r="D40" s="431"/>
      <c r="E40" s="431"/>
      <c r="F40" s="431"/>
      <c r="G40" s="431"/>
      <c r="H40" s="431"/>
      <c r="I40" s="431"/>
      <c r="J40" s="432"/>
      <c r="K40" s="337" t="s">
        <v>5</v>
      </c>
      <c r="L40" s="338"/>
    </row>
    <row r="41" spans="1:12" ht="15.75" thickBot="1">
      <c r="A41" s="433"/>
      <c r="B41" s="434"/>
      <c r="C41" s="434"/>
      <c r="D41" s="434"/>
      <c r="E41" s="434"/>
      <c r="F41" s="434"/>
      <c r="G41" s="434"/>
      <c r="H41" s="434"/>
      <c r="I41" s="434"/>
      <c r="J41" s="435"/>
      <c r="K41" s="339"/>
      <c r="L41" s="340"/>
    </row>
    <row r="42" spans="1:12" ht="15.75">
      <c r="A42" s="309" t="str">
        <f>A24</f>
        <v>Quarter 1 status report (12/31/2017):</v>
      </c>
      <c r="B42" s="310"/>
      <c r="C42" s="310"/>
      <c r="D42" s="310"/>
      <c r="E42" s="310"/>
      <c r="F42" s="310"/>
      <c r="G42" s="310"/>
      <c r="H42" s="310"/>
      <c r="I42" s="310"/>
      <c r="J42" s="310"/>
      <c r="K42" s="310"/>
      <c r="L42" s="311"/>
    </row>
    <row r="43" spans="1:12" ht="15">
      <c r="A43" s="312"/>
      <c r="B43" s="313"/>
      <c r="C43" s="313"/>
      <c r="D43" s="313"/>
      <c r="E43" s="313"/>
      <c r="F43" s="313"/>
      <c r="G43" s="313"/>
      <c r="H43" s="313"/>
      <c r="I43" s="313"/>
      <c r="J43" s="313"/>
      <c r="K43" s="313"/>
      <c r="L43" s="314"/>
    </row>
    <row r="44" spans="1:12" ht="15.75">
      <c r="A44" s="315" t="str">
        <f>A26</f>
        <v>Quarter 2 status report (3/31/2018):</v>
      </c>
      <c r="B44" s="316"/>
      <c r="C44" s="316"/>
      <c r="D44" s="316"/>
      <c r="E44" s="316"/>
      <c r="F44" s="316"/>
      <c r="G44" s="316"/>
      <c r="H44" s="316"/>
      <c r="I44" s="316"/>
      <c r="J44" s="316"/>
      <c r="K44" s="316"/>
      <c r="L44" s="317"/>
    </row>
    <row r="45" spans="1:12" ht="15">
      <c r="A45" s="312"/>
      <c r="B45" s="313"/>
      <c r="C45" s="313"/>
      <c r="D45" s="313"/>
      <c r="E45" s="313"/>
      <c r="F45" s="313"/>
      <c r="G45" s="313"/>
      <c r="H45" s="313"/>
      <c r="I45" s="313"/>
      <c r="J45" s="313"/>
      <c r="K45" s="313"/>
      <c r="L45" s="314"/>
    </row>
    <row r="46" spans="1:12" ht="15.75">
      <c r="A46" s="315" t="str">
        <f>A28</f>
        <v>Quarter 3 status report (6/30/2018):</v>
      </c>
      <c r="B46" s="316"/>
      <c r="C46" s="316"/>
      <c r="D46" s="316"/>
      <c r="E46" s="316"/>
      <c r="F46" s="316"/>
      <c r="G46" s="316"/>
      <c r="H46" s="316"/>
      <c r="I46" s="316"/>
      <c r="J46" s="316"/>
      <c r="K46" s="316"/>
      <c r="L46" s="317"/>
    </row>
    <row r="47" spans="1:12" ht="15">
      <c r="A47" s="312"/>
      <c r="B47" s="313"/>
      <c r="C47" s="313"/>
      <c r="D47" s="313"/>
      <c r="E47" s="313"/>
      <c r="F47" s="313"/>
      <c r="G47" s="313"/>
      <c r="H47" s="313"/>
      <c r="I47" s="313"/>
      <c r="J47" s="313"/>
      <c r="K47" s="313"/>
      <c r="L47" s="314"/>
    </row>
    <row r="48" spans="1:12" ht="15.75">
      <c r="A48" s="315" t="str">
        <f>A30</f>
        <v>Quarter 4 status report (9/30/2018):</v>
      </c>
      <c r="B48" s="316"/>
      <c r="C48" s="316"/>
      <c r="D48" s="316"/>
      <c r="E48" s="316"/>
      <c r="F48" s="316"/>
      <c r="G48" s="316"/>
      <c r="H48" s="316"/>
      <c r="I48" s="316"/>
      <c r="J48" s="316"/>
      <c r="K48" s="316"/>
      <c r="L48" s="317"/>
    </row>
    <row r="49" spans="1:12" ht="15">
      <c r="A49" s="312"/>
      <c r="B49" s="313"/>
      <c r="C49" s="313"/>
      <c r="D49" s="313"/>
      <c r="E49" s="313"/>
      <c r="F49" s="313"/>
      <c r="G49" s="313"/>
      <c r="H49" s="313"/>
      <c r="I49" s="313"/>
      <c r="J49" s="313"/>
      <c r="K49" s="313"/>
      <c r="L49" s="314"/>
    </row>
    <row r="50" spans="1:12" ht="15.75">
      <c r="A50" s="315" t="str">
        <f>A32</f>
        <v>Quarter 5 status report (12/31/2018):</v>
      </c>
      <c r="B50" s="316"/>
      <c r="C50" s="316"/>
      <c r="D50" s="316"/>
      <c r="E50" s="316"/>
      <c r="F50" s="316"/>
      <c r="G50" s="316"/>
      <c r="H50" s="316"/>
      <c r="I50" s="316"/>
      <c r="J50" s="316"/>
      <c r="K50" s="316"/>
      <c r="L50" s="317"/>
    </row>
    <row r="51" spans="1:12" ht="15">
      <c r="A51" s="312"/>
      <c r="B51" s="313"/>
      <c r="C51" s="313"/>
      <c r="D51" s="313"/>
      <c r="E51" s="313"/>
      <c r="F51" s="313"/>
      <c r="G51" s="313"/>
      <c r="H51" s="313"/>
      <c r="I51" s="313"/>
      <c r="J51" s="313"/>
      <c r="K51" s="313"/>
      <c r="L51" s="314"/>
    </row>
    <row r="52" spans="1:12" ht="15.75">
      <c r="A52" s="315" t="str">
        <f>A34</f>
        <v>Quarter 6 status report (3/31/2019):</v>
      </c>
      <c r="B52" s="316"/>
      <c r="C52" s="316"/>
      <c r="D52" s="316"/>
      <c r="E52" s="316"/>
      <c r="F52" s="316"/>
      <c r="G52" s="316"/>
      <c r="H52" s="316"/>
      <c r="I52" s="316"/>
      <c r="J52" s="316"/>
      <c r="K52" s="316"/>
      <c r="L52" s="317"/>
    </row>
    <row r="53" spans="1:12" ht="15">
      <c r="A53" s="312"/>
      <c r="B53" s="313"/>
      <c r="C53" s="313"/>
      <c r="D53" s="313"/>
      <c r="E53" s="313"/>
      <c r="F53" s="313"/>
      <c r="G53" s="313"/>
      <c r="H53" s="313"/>
      <c r="I53" s="313"/>
      <c r="J53" s="313"/>
      <c r="K53" s="313"/>
      <c r="L53" s="314"/>
    </row>
    <row r="54" spans="1:12" ht="15.75">
      <c r="A54" s="315" t="str">
        <f>A36</f>
        <v>Quarter 7 status report (6/30/2019):</v>
      </c>
      <c r="B54" s="316"/>
      <c r="C54" s="316"/>
      <c r="D54" s="316"/>
      <c r="E54" s="316"/>
      <c r="F54" s="316"/>
      <c r="G54" s="316"/>
      <c r="H54" s="316"/>
      <c r="I54" s="316"/>
      <c r="J54" s="316"/>
      <c r="K54" s="316"/>
      <c r="L54" s="317"/>
    </row>
    <row r="55" spans="1:12" ht="15">
      <c r="A55" s="312"/>
      <c r="B55" s="313"/>
      <c r="C55" s="313"/>
      <c r="D55" s="313"/>
      <c r="E55" s="313"/>
      <c r="F55" s="313"/>
      <c r="G55" s="313"/>
      <c r="H55" s="313"/>
      <c r="I55" s="313"/>
      <c r="J55" s="313"/>
      <c r="K55" s="313"/>
      <c r="L55" s="314"/>
    </row>
    <row r="56" spans="1:12" ht="15.75">
      <c r="A56" s="315" t="str">
        <f>A38</f>
        <v>Quarter 8 status report (9/30/2019):</v>
      </c>
      <c r="B56" s="316"/>
      <c r="C56" s="316"/>
      <c r="D56" s="316"/>
      <c r="E56" s="316"/>
      <c r="F56" s="316"/>
      <c r="G56" s="316"/>
      <c r="H56" s="316"/>
      <c r="I56" s="316"/>
      <c r="J56" s="316"/>
      <c r="K56" s="316"/>
      <c r="L56" s="317"/>
    </row>
    <row r="57" spans="1:12" ht="15.75" thickBot="1">
      <c r="A57" s="344"/>
      <c r="B57" s="345"/>
      <c r="C57" s="345"/>
      <c r="D57" s="345"/>
      <c r="E57" s="345"/>
      <c r="F57" s="345"/>
      <c r="G57" s="345"/>
      <c r="H57" s="345"/>
      <c r="I57" s="345"/>
      <c r="J57" s="345"/>
      <c r="K57" s="345"/>
      <c r="L57" s="346"/>
    </row>
    <row r="58" spans="1:12" ht="15" customHeight="1" thickBot="1">
      <c r="A58" s="430" t="s">
        <v>225</v>
      </c>
      <c r="B58" s="431"/>
      <c r="C58" s="431"/>
      <c r="D58" s="431"/>
      <c r="E58" s="431"/>
      <c r="F58" s="431"/>
      <c r="G58" s="431"/>
      <c r="H58" s="431"/>
      <c r="I58" s="431"/>
      <c r="J58" s="432"/>
      <c r="K58" s="337" t="s">
        <v>5</v>
      </c>
      <c r="L58" s="338"/>
    </row>
    <row r="59" spans="1:12" ht="15.75" thickBot="1">
      <c r="A59" s="433"/>
      <c r="B59" s="434"/>
      <c r="C59" s="434"/>
      <c r="D59" s="434"/>
      <c r="E59" s="434"/>
      <c r="F59" s="434"/>
      <c r="G59" s="434"/>
      <c r="H59" s="434"/>
      <c r="I59" s="434"/>
      <c r="J59" s="435"/>
      <c r="K59" s="339"/>
      <c r="L59" s="340"/>
    </row>
    <row r="60" spans="1:12" ht="15.75">
      <c r="A60" s="309" t="str">
        <f>A42</f>
        <v>Quarter 1 status report (12/31/2017):</v>
      </c>
      <c r="B60" s="310"/>
      <c r="C60" s="310"/>
      <c r="D60" s="310"/>
      <c r="E60" s="310"/>
      <c r="F60" s="310"/>
      <c r="G60" s="310"/>
      <c r="H60" s="310"/>
      <c r="I60" s="310"/>
      <c r="J60" s="310"/>
      <c r="K60" s="310"/>
      <c r="L60" s="311"/>
    </row>
    <row r="61" spans="1:12" ht="15">
      <c r="A61" s="312"/>
      <c r="B61" s="313"/>
      <c r="C61" s="313"/>
      <c r="D61" s="313"/>
      <c r="E61" s="313"/>
      <c r="F61" s="313"/>
      <c r="G61" s="313"/>
      <c r="H61" s="313"/>
      <c r="I61" s="313"/>
      <c r="J61" s="313"/>
      <c r="K61" s="313"/>
      <c r="L61" s="314"/>
    </row>
    <row r="62" spans="1:12" ht="15.75">
      <c r="A62" s="315" t="str">
        <f>A44</f>
        <v>Quarter 2 status report (3/31/2018):</v>
      </c>
      <c r="B62" s="316"/>
      <c r="C62" s="316"/>
      <c r="D62" s="316"/>
      <c r="E62" s="316"/>
      <c r="F62" s="316"/>
      <c r="G62" s="316"/>
      <c r="H62" s="316"/>
      <c r="I62" s="316"/>
      <c r="J62" s="316"/>
      <c r="K62" s="316"/>
      <c r="L62" s="317"/>
    </row>
    <row r="63" spans="1:12" ht="15">
      <c r="A63" s="312"/>
      <c r="B63" s="313"/>
      <c r="C63" s="313"/>
      <c r="D63" s="313"/>
      <c r="E63" s="313"/>
      <c r="F63" s="313"/>
      <c r="G63" s="313"/>
      <c r="H63" s="313"/>
      <c r="I63" s="313"/>
      <c r="J63" s="313"/>
      <c r="K63" s="313"/>
      <c r="L63" s="314"/>
    </row>
    <row r="64" spans="1:12" ht="15.75">
      <c r="A64" s="315" t="str">
        <f>A46</f>
        <v>Quarter 3 status report (6/30/2018):</v>
      </c>
      <c r="B64" s="316"/>
      <c r="C64" s="316"/>
      <c r="D64" s="316"/>
      <c r="E64" s="316"/>
      <c r="F64" s="316"/>
      <c r="G64" s="316"/>
      <c r="H64" s="316"/>
      <c r="I64" s="316"/>
      <c r="J64" s="316"/>
      <c r="K64" s="316"/>
      <c r="L64" s="317"/>
    </row>
    <row r="65" spans="1:12" ht="15">
      <c r="A65" s="312"/>
      <c r="B65" s="313"/>
      <c r="C65" s="313"/>
      <c r="D65" s="313"/>
      <c r="E65" s="313"/>
      <c r="F65" s="313"/>
      <c r="G65" s="313"/>
      <c r="H65" s="313"/>
      <c r="I65" s="313"/>
      <c r="J65" s="313"/>
      <c r="K65" s="313"/>
      <c r="L65" s="314"/>
    </row>
    <row r="66" spans="1:12" ht="15.75">
      <c r="A66" s="315" t="str">
        <f>A48</f>
        <v>Quarter 4 status report (9/30/2018):</v>
      </c>
      <c r="B66" s="316"/>
      <c r="C66" s="316"/>
      <c r="D66" s="316"/>
      <c r="E66" s="316"/>
      <c r="F66" s="316"/>
      <c r="G66" s="316"/>
      <c r="H66" s="316"/>
      <c r="I66" s="316"/>
      <c r="J66" s="316"/>
      <c r="K66" s="316"/>
      <c r="L66" s="317"/>
    </row>
    <row r="67" spans="1:12" ht="15">
      <c r="A67" s="312"/>
      <c r="B67" s="313"/>
      <c r="C67" s="313"/>
      <c r="D67" s="313"/>
      <c r="E67" s="313"/>
      <c r="F67" s="313"/>
      <c r="G67" s="313"/>
      <c r="H67" s="313"/>
      <c r="I67" s="313"/>
      <c r="J67" s="313"/>
      <c r="K67" s="313"/>
      <c r="L67" s="314"/>
    </row>
    <row r="68" spans="1:12" ht="15.75">
      <c r="A68" s="315" t="str">
        <f>A50</f>
        <v>Quarter 5 status report (12/31/2018):</v>
      </c>
      <c r="B68" s="316"/>
      <c r="C68" s="316"/>
      <c r="D68" s="316"/>
      <c r="E68" s="316"/>
      <c r="F68" s="316"/>
      <c r="G68" s="316"/>
      <c r="H68" s="316"/>
      <c r="I68" s="316"/>
      <c r="J68" s="316"/>
      <c r="K68" s="316"/>
      <c r="L68" s="317"/>
    </row>
    <row r="69" spans="1:12" ht="15">
      <c r="A69" s="312"/>
      <c r="B69" s="313"/>
      <c r="C69" s="313"/>
      <c r="D69" s="313"/>
      <c r="E69" s="313"/>
      <c r="F69" s="313"/>
      <c r="G69" s="313"/>
      <c r="H69" s="313"/>
      <c r="I69" s="313"/>
      <c r="J69" s="313"/>
      <c r="K69" s="313"/>
      <c r="L69" s="314"/>
    </row>
    <row r="70" spans="1:12" ht="15.75">
      <c r="A70" s="315" t="str">
        <f>A52</f>
        <v>Quarter 6 status report (3/31/2019):</v>
      </c>
      <c r="B70" s="316"/>
      <c r="C70" s="316"/>
      <c r="D70" s="316"/>
      <c r="E70" s="316"/>
      <c r="F70" s="316"/>
      <c r="G70" s="316"/>
      <c r="H70" s="316"/>
      <c r="I70" s="316"/>
      <c r="J70" s="316"/>
      <c r="K70" s="316"/>
      <c r="L70" s="317"/>
    </row>
    <row r="71" spans="1:12" ht="15">
      <c r="A71" s="312"/>
      <c r="B71" s="313"/>
      <c r="C71" s="313"/>
      <c r="D71" s="313"/>
      <c r="E71" s="313"/>
      <c r="F71" s="313"/>
      <c r="G71" s="313"/>
      <c r="H71" s="313"/>
      <c r="I71" s="313"/>
      <c r="J71" s="313"/>
      <c r="K71" s="313"/>
      <c r="L71" s="314"/>
    </row>
    <row r="72" spans="1:12" ht="15.75">
      <c r="A72" s="315" t="str">
        <f>A54</f>
        <v>Quarter 7 status report (6/30/2019):</v>
      </c>
      <c r="B72" s="316"/>
      <c r="C72" s="316"/>
      <c r="D72" s="316"/>
      <c r="E72" s="316"/>
      <c r="F72" s="316"/>
      <c r="G72" s="316"/>
      <c r="H72" s="316"/>
      <c r="I72" s="316"/>
      <c r="J72" s="316"/>
      <c r="K72" s="316"/>
      <c r="L72" s="317"/>
    </row>
    <row r="73" spans="1:12" ht="15">
      <c r="A73" s="312"/>
      <c r="B73" s="313"/>
      <c r="C73" s="313"/>
      <c r="D73" s="313"/>
      <c r="E73" s="313"/>
      <c r="F73" s="313"/>
      <c r="G73" s="313"/>
      <c r="H73" s="313"/>
      <c r="I73" s="313"/>
      <c r="J73" s="313"/>
      <c r="K73" s="313"/>
      <c r="L73" s="314"/>
    </row>
    <row r="74" spans="1:12" ht="15.75">
      <c r="A74" s="315" t="str">
        <f>A56</f>
        <v>Quarter 8 status report (9/30/2019):</v>
      </c>
      <c r="B74" s="316"/>
      <c r="C74" s="316"/>
      <c r="D74" s="316"/>
      <c r="E74" s="316"/>
      <c r="F74" s="316"/>
      <c r="G74" s="316"/>
      <c r="H74" s="316"/>
      <c r="I74" s="316"/>
      <c r="J74" s="316"/>
      <c r="K74" s="316"/>
      <c r="L74" s="317"/>
    </row>
    <row r="75" spans="1:12" ht="15.75" thickBot="1">
      <c r="A75" s="344"/>
      <c r="B75" s="345"/>
      <c r="C75" s="345"/>
      <c r="D75" s="345"/>
      <c r="E75" s="345"/>
      <c r="F75" s="345"/>
      <c r="G75" s="345"/>
      <c r="H75" s="345"/>
      <c r="I75" s="345"/>
      <c r="J75" s="345"/>
      <c r="K75" s="345"/>
      <c r="L75" s="346"/>
    </row>
    <row r="76" spans="1:12" ht="15" customHeight="1" thickBot="1">
      <c r="A76" s="430" t="s">
        <v>226</v>
      </c>
      <c r="B76" s="431"/>
      <c r="C76" s="431"/>
      <c r="D76" s="431"/>
      <c r="E76" s="431"/>
      <c r="F76" s="431"/>
      <c r="G76" s="431"/>
      <c r="H76" s="431"/>
      <c r="I76" s="431"/>
      <c r="J76" s="432"/>
      <c r="K76" s="337" t="s">
        <v>5</v>
      </c>
      <c r="L76" s="338"/>
    </row>
    <row r="77" spans="1:12" ht="15.75" thickBot="1">
      <c r="A77" s="433"/>
      <c r="B77" s="434"/>
      <c r="C77" s="434"/>
      <c r="D77" s="434"/>
      <c r="E77" s="434"/>
      <c r="F77" s="434"/>
      <c r="G77" s="434"/>
      <c r="H77" s="434"/>
      <c r="I77" s="434"/>
      <c r="J77" s="435"/>
      <c r="K77" s="339"/>
      <c r="L77" s="340"/>
    </row>
    <row r="78" spans="1:12" ht="15.75">
      <c r="A78" s="309" t="str">
        <f>A60</f>
        <v>Quarter 1 status report (12/31/2017):</v>
      </c>
      <c r="B78" s="310"/>
      <c r="C78" s="310"/>
      <c r="D78" s="310"/>
      <c r="E78" s="310"/>
      <c r="F78" s="310"/>
      <c r="G78" s="310"/>
      <c r="H78" s="310"/>
      <c r="I78" s="310"/>
      <c r="J78" s="310"/>
      <c r="K78" s="310"/>
      <c r="L78" s="311"/>
    </row>
    <row r="79" spans="1:12" ht="15">
      <c r="A79" s="312"/>
      <c r="B79" s="313"/>
      <c r="C79" s="313"/>
      <c r="D79" s="313"/>
      <c r="E79" s="313"/>
      <c r="F79" s="313"/>
      <c r="G79" s="313"/>
      <c r="H79" s="313"/>
      <c r="I79" s="313"/>
      <c r="J79" s="313"/>
      <c r="K79" s="313"/>
      <c r="L79" s="314"/>
    </row>
    <row r="80" spans="1:12" ht="15.75">
      <c r="A80" s="315" t="str">
        <f>A62</f>
        <v>Quarter 2 status report (3/31/2018):</v>
      </c>
      <c r="B80" s="316"/>
      <c r="C80" s="316"/>
      <c r="D80" s="316"/>
      <c r="E80" s="316"/>
      <c r="F80" s="316"/>
      <c r="G80" s="316"/>
      <c r="H80" s="316"/>
      <c r="I80" s="316"/>
      <c r="J80" s="316"/>
      <c r="K80" s="316"/>
      <c r="L80" s="317"/>
    </row>
    <row r="81" spans="1:12" ht="15">
      <c r="A81" s="312"/>
      <c r="B81" s="313"/>
      <c r="C81" s="313"/>
      <c r="D81" s="313"/>
      <c r="E81" s="313"/>
      <c r="F81" s="313"/>
      <c r="G81" s="313"/>
      <c r="H81" s="313"/>
      <c r="I81" s="313"/>
      <c r="J81" s="313"/>
      <c r="K81" s="313"/>
      <c r="L81" s="314"/>
    </row>
    <row r="82" spans="1:12" ht="15.75">
      <c r="A82" s="315" t="str">
        <f>A64</f>
        <v>Quarter 3 status report (6/30/2018):</v>
      </c>
      <c r="B82" s="316"/>
      <c r="C82" s="316"/>
      <c r="D82" s="316"/>
      <c r="E82" s="316"/>
      <c r="F82" s="316"/>
      <c r="G82" s="316"/>
      <c r="H82" s="316"/>
      <c r="I82" s="316"/>
      <c r="J82" s="316"/>
      <c r="K82" s="316"/>
      <c r="L82" s="317"/>
    </row>
    <row r="83" spans="1:12" ht="15">
      <c r="A83" s="312"/>
      <c r="B83" s="313"/>
      <c r="C83" s="313"/>
      <c r="D83" s="313"/>
      <c r="E83" s="313"/>
      <c r="F83" s="313"/>
      <c r="G83" s="313"/>
      <c r="H83" s="313"/>
      <c r="I83" s="313"/>
      <c r="J83" s="313"/>
      <c r="K83" s="313"/>
      <c r="L83" s="314"/>
    </row>
    <row r="84" spans="1:12" ht="15.75">
      <c r="A84" s="315" t="str">
        <f>A66</f>
        <v>Quarter 4 status report (9/30/2018):</v>
      </c>
      <c r="B84" s="316"/>
      <c r="C84" s="316"/>
      <c r="D84" s="316"/>
      <c r="E84" s="316"/>
      <c r="F84" s="316"/>
      <c r="G84" s="316"/>
      <c r="H84" s="316"/>
      <c r="I84" s="316"/>
      <c r="J84" s="316"/>
      <c r="K84" s="316"/>
      <c r="L84" s="317"/>
    </row>
    <row r="85" spans="1:12" ht="15">
      <c r="A85" s="312"/>
      <c r="B85" s="313"/>
      <c r="C85" s="313"/>
      <c r="D85" s="313"/>
      <c r="E85" s="313"/>
      <c r="F85" s="313"/>
      <c r="G85" s="313"/>
      <c r="H85" s="313"/>
      <c r="I85" s="313"/>
      <c r="J85" s="313"/>
      <c r="K85" s="313"/>
      <c r="L85" s="314"/>
    </row>
    <row r="86" spans="1:12" ht="15.75">
      <c r="A86" s="315" t="str">
        <f>A68</f>
        <v>Quarter 5 status report (12/31/2018):</v>
      </c>
      <c r="B86" s="316"/>
      <c r="C86" s="316"/>
      <c r="D86" s="316"/>
      <c r="E86" s="316"/>
      <c r="F86" s="316"/>
      <c r="G86" s="316"/>
      <c r="H86" s="316"/>
      <c r="I86" s="316"/>
      <c r="J86" s="316"/>
      <c r="K86" s="316"/>
      <c r="L86" s="317"/>
    </row>
    <row r="87" spans="1:12" ht="15">
      <c r="A87" s="312"/>
      <c r="B87" s="313"/>
      <c r="C87" s="313"/>
      <c r="D87" s="313"/>
      <c r="E87" s="313"/>
      <c r="F87" s="313"/>
      <c r="G87" s="313"/>
      <c r="H87" s="313"/>
      <c r="I87" s="313"/>
      <c r="J87" s="313"/>
      <c r="K87" s="313"/>
      <c r="L87" s="314"/>
    </row>
    <row r="88" spans="1:12" ht="15.75">
      <c r="A88" s="315" t="str">
        <f>A70</f>
        <v>Quarter 6 status report (3/31/2019):</v>
      </c>
      <c r="B88" s="316"/>
      <c r="C88" s="316"/>
      <c r="D88" s="316"/>
      <c r="E88" s="316"/>
      <c r="F88" s="316"/>
      <c r="G88" s="316"/>
      <c r="H88" s="316"/>
      <c r="I88" s="316"/>
      <c r="J88" s="316"/>
      <c r="K88" s="316"/>
      <c r="L88" s="317"/>
    </row>
    <row r="89" spans="1:12" ht="15">
      <c r="A89" s="312"/>
      <c r="B89" s="313"/>
      <c r="C89" s="313"/>
      <c r="D89" s="313"/>
      <c r="E89" s="313"/>
      <c r="F89" s="313"/>
      <c r="G89" s="313"/>
      <c r="H89" s="313"/>
      <c r="I89" s="313"/>
      <c r="J89" s="313"/>
      <c r="K89" s="313"/>
      <c r="L89" s="314"/>
    </row>
    <row r="90" spans="1:12" ht="15.75">
      <c r="A90" s="315" t="str">
        <f>A72</f>
        <v>Quarter 7 status report (6/30/2019):</v>
      </c>
      <c r="B90" s="316"/>
      <c r="C90" s="316"/>
      <c r="D90" s="316"/>
      <c r="E90" s="316"/>
      <c r="F90" s="316"/>
      <c r="G90" s="316"/>
      <c r="H90" s="316"/>
      <c r="I90" s="316"/>
      <c r="J90" s="316"/>
      <c r="K90" s="316"/>
      <c r="L90" s="317"/>
    </row>
    <row r="91" spans="1:12" ht="15">
      <c r="A91" s="312"/>
      <c r="B91" s="313"/>
      <c r="C91" s="313"/>
      <c r="D91" s="313"/>
      <c r="E91" s="313"/>
      <c r="F91" s="313"/>
      <c r="G91" s="313"/>
      <c r="H91" s="313"/>
      <c r="I91" s="313"/>
      <c r="J91" s="313"/>
      <c r="K91" s="313"/>
      <c r="L91" s="314"/>
    </row>
    <row r="92" spans="1:12" ht="15.75">
      <c r="A92" s="315" t="str">
        <f>A74</f>
        <v>Quarter 8 status report (9/30/2019):</v>
      </c>
      <c r="B92" s="316"/>
      <c r="C92" s="316"/>
      <c r="D92" s="316"/>
      <c r="E92" s="316"/>
      <c r="F92" s="316"/>
      <c r="G92" s="316"/>
      <c r="H92" s="316"/>
      <c r="I92" s="316"/>
      <c r="J92" s="316"/>
      <c r="K92" s="316"/>
      <c r="L92" s="317"/>
    </row>
    <row r="93" spans="1:12" ht="15.75" thickBot="1">
      <c r="A93" s="344"/>
      <c r="B93" s="345"/>
      <c r="C93" s="345"/>
      <c r="D93" s="345"/>
      <c r="E93" s="345"/>
      <c r="F93" s="345"/>
      <c r="G93" s="345"/>
      <c r="H93" s="345"/>
      <c r="I93" s="345"/>
      <c r="J93" s="345"/>
      <c r="K93" s="345"/>
      <c r="L93" s="346"/>
    </row>
    <row r="94" spans="1:12" ht="15" customHeight="1" thickBot="1">
      <c r="A94" s="430" t="s">
        <v>227</v>
      </c>
      <c r="B94" s="431"/>
      <c r="C94" s="431"/>
      <c r="D94" s="431"/>
      <c r="E94" s="431"/>
      <c r="F94" s="431"/>
      <c r="G94" s="431"/>
      <c r="H94" s="431"/>
      <c r="I94" s="431"/>
      <c r="J94" s="432"/>
      <c r="K94" s="337" t="s">
        <v>5</v>
      </c>
      <c r="L94" s="338"/>
    </row>
    <row r="95" spans="1:12" ht="15.75" thickBot="1">
      <c r="A95" s="433"/>
      <c r="B95" s="434"/>
      <c r="C95" s="434"/>
      <c r="D95" s="434"/>
      <c r="E95" s="434"/>
      <c r="F95" s="434"/>
      <c r="G95" s="434"/>
      <c r="H95" s="434"/>
      <c r="I95" s="434"/>
      <c r="J95" s="435"/>
      <c r="K95" s="339"/>
      <c r="L95" s="340"/>
    </row>
    <row r="96" spans="1:12" ht="15.75">
      <c r="A96" s="309" t="str">
        <f>A78</f>
        <v>Quarter 1 status report (12/31/2017):</v>
      </c>
      <c r="B96" s="310"/>
      <c r="C96" s="310"/>
      <c r="D96" s="310"/>
      <c r="E96" s="310"/>
      <c r="F96" s="310"/>
      <c r="G96" s="310"/>
      <c r="H96" s="310"/>
      <c r="I96" s="310"/>
      <c r="J96" s="310"/>
      <c r="K96" s="310"/>
      <c r="L96" s="311"/>
    </row>
    <row r="97" spans="1:12" ht="15">
      <c r="A97" s="312"/>
      <c r="B97" s="313"/>
      <c r="C97" s="313"/>
      <c r="D97" s="313"/>
      <c r="E97" s="313"/>
      <c r="F97" s="313"/>
      <c r="G97" s="313"/>
      <c r="H97" s="313"/>
      <c r="I97" s="313"/>
      <c r="J97" s="313"/>
      <c r="K97" s="313"/>
      <c r="L97" s="314"/>
    </row>
    <row r="98" spans="1:12" ht="15.75">
      <c r="A98" s="315" t="str">
        <f>A80</f>
        <v>Quarter 2 status report (3/31/2018):</v>
      </c>
      <c r="B98" s="316"/>
      <c r="C98" s="316"/>
      <c r="D98" s="316"/>
      <c r="E98" s="316"/>
      <c r="F98" s="316"/>
      <c r="G98" s="316"/>
      <c r="H98" s="316"/>
      <c r="I98" s="316"/>
      <c r="J98" s="316"/>
      <c r="K98" s="316"/>
      <c r="L98" s="317"/>
    </row>
    <row r="99" spans="1:12" ht="15">
      <c r="A99" s="312"/>
      <c r="B99" s="313"/>
      <c r="C99" s="313"/>
      <c r="D99" s="313"/>
      <c r="E99" s="313"/>
      <c r="F99" s="313"/>
      <c r="G99" s="313"/>
      <c r="H99" s="313"/>
      <c r="I99" s="313"/>
      <c r="J99" s="313"/>
      <c r="K99" s="313"/>
      <c r="L99" s="314"/>
    </row>
    <row r="100" spans="1:12" ht="15.75">
      <c r="A100" s="315" t="str">
        <f>A82</f>
        <v>Quarter 3 status report (6/30/2018):</v>
      </c>
      <c r="B100" s="316"/>
      <c r="C100" s="316"/>
      <c r="D100" s="316"/>
      <c r="E100" s="316"/>
      <c r="F100" s="316"/>
      <c r="G100" s="316"/>
      <c r="H100" s="316"/>
      <c r="I100" s="316"/>
      <c r="J100" s="316"/>
      <c r="K100" s="316"/>
      <c r="L100" s="317"/>
    </row>
    <row r="101" spans="1:12" ht="15">
      <c r="A101" s="312"/>
      <c r="B101" s="313"/>
      <c r="C101" s="313"/>
      <c r="D101" s="313"/>
      <c r="E101" s="313"/>
      <c r="F101" s="313"/>
      <c r="G101" s="313"/>
      <c r="H101" s="313"/>
      <c r="I101" s="313"/>
      <c r="J101" s="313"/>
      <c r="K101" s="313"/>
      <c r="L101" s="314"/>
    </row>
    <row r="102" spans="1:12" ht="15.75">
      <c r="A102" s="315" t="str">
        <f>A84</f>
        <v>Quarter 4 status report (9/30/2018):</v>
      </c>
      <c r="B102" s="316"/>
      <c r="C102" s="316"/>
      <c r="D102" s="316"/>
      <c r="E102" s="316"/>
      <c r="F102" s="316"/>
      <c r="G102" s="316"/>
      <c r="H102" s="316"/>
      <c r="I102" s="316"/>
      <c r="J102" s="316"/>
      <c r="K102" s="316"/>
      <c r="L102" s="317"/>
    </row>
    <row r="103" spans="1:12" ht="15">
      <c r="A103" s="312"/>
      <c r="B103" s="313"/>
      <c r="C103" s="313"/>
      <c r="D103" s="313"/>
      <c r="E103" s="313"/>
      <c r="F103" s="313"/>
      <c r="G103" s="313"/>
      <c r="H103" s="313"/>
      <c r="I103" s="313"/>
      <c r="J103" s="313"/>
      <c r="K103" s="313"/>
      <c r="L103" s="314"/>
    </row>
    <row r="104" spans="1:12" ht="15.75">
      <c r="A104" s="315" t="str">
        <f>A86</f>
        <v>Quarter 5 status report (12/31/2018):</v>
      </c>
      <c r="B104" s="316"/>
      <c r="C104" s="316"/>
      <c r="D104" s="316"/>
      <c r="E104" s="316"/>
      <c r="F104" s="316"/>
      <c r="G104" s="316"/>
      <c r="H104" s="316"/>
      <c r="I104" s="316"/>
      <c r="J104" s="316"/>
      <c r="K104" s="316"/>
      <c r="L104" s="317"/>
    </row>
    <row r="105" spans="1:12" ht="15">
      <c r="A105" s="312"/>
      <c r="B105" s="313"/>
      <c r="C105" s="313"/>
      <c r="D105" s="313"/>
      <c r="E105" s="313"/>
      <c r="F105" s="313"/>
      <c r="G105" s="313"/>
      <c r="H105" s="313"/>
      <c r="I105" s="313"/>
      <c r="J105" s="313"/>
      <c r="K105" s="313"/>
      <c r="L105" s="314"/>
    </row>
    <row r="106" spans="1:12" ht="15.75">
      <c r="A106" s="315" t="str">
        <f>A88</f>
        <v>Quarter 6 status report (3/31/2019):</v>
      </c>
      <c r="B106" s="316"/>
      <c r="C106" s="316"/>
      <c r="D106" s="316"/>
      <c r="E106" s="316"/>
      <c r="F106" s="316"/>
      <c r="G106" s="316"/>
      <c r="H106" s="316"/>
      <c r="I106" s="316"/>
      <c r="J106" s="316"/>
      <c r="K106" s="316"/>
      <c r="L106" s="317"/>
    </row>
    <row r="107" spans="1:12" ht="15">
      <c r="A107" s="312"/>
      <c r="B107" s="313"/>
      <c r="C107" s="313"/>
      <c r="D107" s="313"/>
      <c r="E107" s="313"/>
      <c r="F107" s="313"/>
      <c r="G107" s="313"/>
      <c r="H107" s="313"/>
      <c r="I107" s="313"/>
      <c r="J107" s="313"/>
      <c r="K107" s="313"/>
      <c r="L107" s="314"/>
    </row>
    <row r="108" spans="1:12" ht="15.75">
      <c r="A108" s="315" t="str">
        <f>A90</f>
        <v>Quarter 7 status report (6/30/2019):</v>
      </c>
      <c r="B108" s="316"/>
      <c r="C108" s="316"/>
      <c r="D108" s="316"/>
      <c r="E108" s="316"/>
      <c r="F108" s="316"/>
      <c r="G108" s="316"/>
      <c r="H108" s="316"/>
      <c r="I108" s="316"/>
      <c r="J108" s="316"/>
      <c r="K108" s="316"/>
      <c r="L108" s="317"/>
    </row>
    <row r="109" spans="1:12" ht="15">
      <c r="A109" s="312"/>
      <c r="B109" s="313"/>
      <c r="C109" s="313"/>
      <c r="D109" s="313"/>
      <c r="E109" s="313"/>
      <c r="F109" s="313"/>
      <c r="G109" s="313"/>
      <c r="H109" s="313"/>
      <c r="I109" s="313"/>
      <c r="J109" s="313"/>
      <c r="K109" s="313"/>
      <c r="L109" s="314"/>
    </row>
    <row r="110" spans="1:12" ht="15.75">
      <c r="A110" s="315" t="str">
        <f>A92</f>
        <v>Quarter 8 status report (9/30/2019):</v>
      </c>
      <c r="B110" s="316"/>
      <c r="C110" s="316"/>
      <c r="D110" s="316"/>
      <c r="E110" s="316"/>
      <c r="F110" s="316"/>
      <c r="G110" s="316"/>
      <c r="H110" s="316"/>
      <c r="I110" s="316"/>
      <c r="J110" s="316"/>
      <c r="K110" s="316"/>
      <c r="L110" s="317"/>
    </row>
    <row r="111" spans="1:12" ht="15.75" thickBot="1">
      <c r="A111" s="344"/>
      <c r="B111" s="345"/>
      <c r="C111" s="345"/>
      <c r="D111" s="345"/>
      <c r="E111" s="345"/>
      <c r="F111" s="345"/>
      <c r="G111" s="345"/>
      <c r="H111" s="345"/>
      <c r="I111" s="345"/>
      <c r="J111" s="345"/>
      <c r="K111" s="345"/>
      <c r="L111" s="346"/>
    </row>
    <row r="112" spans="1:12" ht="15" customHeight="1" thickBot="1">
      <c r="A112" s="430" t="s">
        <v>228</v>
      </c>
      <c r="B112" s="431"/>
      <c r="C112" s="431"/>
      <c r="D112" s="431"/>
      <c r="E112" s="431"/>
      <c r="F112" s="431"/>
      <c r="G112" s="431"/>
      <c r="H112" s="431"/>
      <c r="I112" s="431"/>
      <c r="J112" s="432"/>
      <c r="K112" s="337" t="s">
        <v>5</v>
      </c>
      <c r="L112" s="338"/>
    </row>
    <row r="113" spans="1:12" ht="15.75" thickBot="1">
      <c r="A113" s="433"/>
      <c r="B113" s="434"/>
      <c r="C113" s="434"/>
      <c r="D113" s="434"/>
      <c r="E113" s="434"/>
      <c r="F113" s="434"/>
      <c r="G113" s="434"/>
      <c r="H113" s="434"/>
      <c r="I113" s="434"/>
      <c r="J113" s="435"/>
      <c r="K113" s="339"/>
      <c r="L113" s="340"/>
    </row>
    <row r="114" spans="1:12" ht="15.75">
      <c r="A114" s="309" t="str">
        <f>A96</f>
        <v>Quarter 1 status report (12/31/2017):</v>
      </c>
      <c r="B114" s="310"/>
      <c r="C114" s="310"/>
      <c r="D114" s="310"/>
      <c r="E114" s="310"/>
      <c r="F114" s="310"/>
      <c r="G114" s="310"/>
      <c r="H114" s="310"/>
      <c r="I114" s="310"/>
      <c r="J114" s="310"/>
      <c r="K114" s="310"/>
      <c r="L114" s="311"/>
    </row>
    <row r="115" spans="1:12" ht="15">
      <c r="A115" s="312"/>
      <c r="B115" s="313"/>
      <c r="C115" s="313"/>
      <c r="D115" s="313"/>
      <c r="E115" s="313"/>
      <c r="F115" s="313"/>
      <c r="G115" s="313"/>
      <c r="H115" s="313"/>
      <c r="I115" s="313"/>
      <c r="J115" s="313"/>
      <c r="K115" s="313"/>
      <c r="L115" s="314"/>
    </row>
    <row r="116" spans="1:12" ht="15.75">
      <c r="A116" s="315" t="str">
        <f>A98</f>
        <v>Quarter 2 status report (3/31/2018):</v>
      </c>
      <c r="B116" s="316"/>
      <c r="C116" s="316"/>
      <c r="D116" s="316"/>
      <c r="E116" s="316"/>
      <c r="F116" s="316"/>
      <c r="G116" s="316"/>
      <c r="H116" s="316"/>
      <c r="I116" s="316"/>
      <c r="J116" s="316"/>
      <c r="K116" s="316"/>
      <c r="L116" s="317"/>
    </row>
    <row r="117" spans="1:12" ht="15">
      <c r="A117" s="312"/>
      <c r="B117" s="313"/>
      <c r="C117" s="313"/>
      <c r="D117" s="313"/>
      <c r="E117" s="313"/>
      <c r="F117" s="313"/>
      <c r="G117" s="313"/>
      <c r="H117" s="313"/>
      <c r="I117" s="313"/>
      <c r="J117" s="313"/>
      <c r="K117" s="313"/>
      <c r="L117" s="314"/>
    </row>
    <row r="118" spans="1:12" ht="15.75">
      <c r="A118" s="315" t="str">
        <f>A100</f>
        <v>Quarter 3 status report (6/30/2018):</v>
      </c>
      <c r="B118" s="316"/>
      <c r="C118" s="316"/>
      <c r="D118" s="316"/>
      <c r="E118" s="316"/>
      <c r="F118" s="316"/>
      <c r="G118" s="316"/>
      <c r="H118" s="316"/>
      <c r="I118" s="316"/>
      <c r="J118" s="316"/>
      <c r="K118" s="316"/>
      <c r="L118" s="317"/>
    </row>
    <row r="119" spans="1:12" ht="15">
      <c r="A119" s="312"/>
      <c r="B119" s="313"/>
      <c r="C119" s="313"/>
      <c r="D119" s="313"/>
      <c r="E119" s="313"/>
      <c r="F119" s="313"/>
      <c r="G119" s="313"/>
      <c r="H119" s="313"/>
      <c r="I119" s="313"/>
      <c r="J119" s="313"/>
      <c r="K119" s="313"/>
      <c r="L119" s="314"/>
    </row>
    <row r="120" spans="1:12" ht="15.75">
      <c r="A120" s="315" t="str">
        <f>A102</f>
        <v>Quarter 4 status report (9/30/2018):</v>
      </c>
      <c r="B120" s="316"/>
      <c r="C120" s="316"/>
      <c r="D120" s="316"/>
      <c r="E120" s="316"/>
      <c r="F120" s="316"/>
      <c r="G120" s="316"/>
      <c r="H120" s="316"/>
      <c r="I120" s="316"/>
      <c r="J120" s="316"/>
      <c r="K120" s="316"/>
      <c r="L120" s="317"/>
    </row>
    <row r="121" spans="1:12" ht="15">
      <c r="A121" s="312"/>
      <c r="B121" s="313"/>
      <c r="C121" s="313"/>
      <c r="D121" s="313"/>
      <c r="E121" s="313"/>
      <c r="F121" s="313"/>
      <c r="G121" s="313"/>
      <c r="H121" s="313"/>
      <c r="I121" s="313"/>
      <c r="J121" s="313"/>
      <c r="K121" s="313"/>
      <c r="L121" s="314"/>
    </row>
    <row r="122" spans="1:12" ht="15.75">
      <c r="A122" s="315" t="str">
        <f>A104</f>
        <v>Quarter 5 status report (12/31/2018):</v>
      </c>
      <c r="B122" s="316"/>
      <c r="C122" s="316"/>
      <c r="D122" s="316"/>
      <c r="E122" s="316"/>
      <c r="F122" s="316"/>
      <c r="G122" s="316"/>
      <c r="H122" s="316"/>
      <c r="I122" s="316"/>
      <c r="J122" s="316"/>
      <c r="K122" s="316"/>
      <c r="L122" s="317"/>
    </row>
    <row r="123" spans="1:12" ht="15">
      <c r="A123" s="312"/>
      <c r="B123" s="313"/>
      <c r="C123" s="313"/>
      <c r="D123" s="313"/>
      <c r="E123" s="313"/>
      <c r="F123" s="313"/>
      <c r="G123" s="313"/>
      <c r="H123" s="313"/>
      <c r="I123" s="313"/>
      <c r="J123" s="313"/>
      <c r="K123" s="313"/>
      <c r="L123" s="314"/>
    </row>
    <row r="124" spans="1:12" ht="15.75">
      <c r="A124" s="315" t="str">
        <f>A106</f>
        <v>Quarter 6 status report (3/31/2019):</v>
      </c>
      <c r="B124" s="316"/>
      <c r="C124" s="316"/>
      <c r="D124" s="316"/>
      <c r="E124" s="316"/>
      <c r="F124" s="316"/>
      <c r="G124" s="316"/>
      <c r="H124" s="316"/>
      <c r="I124" s="316"/>
      <c r="J124" s="316"/>
      <c r="K124" s="316"/>
      <c r="L124" s="317"/>
    </row>
    <row r="125" spans="1:12" ht="15">
      <c r="A125" s="312"/>
      <c r="B125" s="313"/>
      <c r="C125" s="313"/>
      <c r="D125" s="313"/>
      <c r="E125" s="313"/>
      <c r="F125" s="313"/>
      <c r="G125" s="313"/>
      <c r="H125" s="313"/>
      <c r="I125" s="313"/>
      <c r="J125" s="313"/>
      <c r="K125" s="313"/>
      <c r="L125" s="314"/>
    </row>
    <row r="126" spans="1:12" ht="15.75">
      <c r="A126" s="315" t="str">
        <f>A108</f>
        <v>Quarter 7 status report (6/30/2019):</v>
      </c>
      <c r="B126" s="316"/>
      <c r="C126" s="316"/>
      <c r="D126" s="316"/>
      <c r="E126" s="316"/>
      <c r="F126" s="316"/>
      <c r="G126" s="316"/>
      <c r="H126" s="316"/>
      <c r="I126" s="316"/>
      <c r="J126" s="316"/>
      <c r="K126" s="316"/>
      <c r="L126" s="317"/>
    </row>
    <row r="127" spans="1:12" ht="15">
      <c r="A127" s="312"/>
      <c r="B127" s="313"/>
      <c r="C127" s="313"/>
      <c r="D127" s="313"/>
      <c r="E127" s="313"/>
      <c r="F127" s="313"/>
      <c r="G127" s="313"/>
      <c r="H127" s="313"/>
      <c r="I127" s="313"/>
      <c r="J127" s="313"/>
      <c r="K127" s="313"/>
      <c r="L127" s="314"/>
    </row>
    <row r="128" spans="1:12" ht="15.75">
      <c r="A128" s="315" t="str">
        <f>A110</f>
        <v>Quarter 8 status report (9/30/2019):</v>
      </c>
      <c r="B128" s="316"/>
      <c r="C128" s="316"/>
      <c r="D128" s="316"/>
      <c r="E128" s="316"/>
      <c r="F128" s="316"/>
      <c r="G128" s="316"/>
      <c r="H128" s="316"/>
      <c r="I128" s="316"/>
      <c r="J128" s="316"/>
      <c r="K128" s="316"/>
      <c r="L128" s="317"/>
    </row>
    <row r="129" spans="1:12" ht="15.75" thickBot="1">
      <c r="A129" s="344"/>
      <c r="B129" s="345"/>
      <c r="C129" s="345"/>
      <c r="D129" s="345"/>
      <c r="E129" s="345"/>
      <c r="F129" s="345"/>
      <c r="G129" s="345"/>
      <c r="H129" s="345"/>
      <c r="I129" s="345"/>
      <c r="J129" s="345"/>
      <c r="K129" s="345"/>
      <c r="L129" s="346"/>
    </row>
  </sheetData>
  <sheetProtection formatRows="0" insertRows="0" selectLockedCells="1"/>
  <mergeCells count="136">
    <mergeCell ref="A9:L9"/>
    <mergeCell ref="A10:L10"/>
    <mergeCell ref="A11:L11"/>
    <mergeCell ref="A1:L1"/>
    <mergeCell ref="A2:D3"/>
    <mergeCell ref="E2:L3"/>
    <mergeCell ref="A4:J5"/>
    <mergeCell ref="K4:L4"/>
    <mergeCell ref="K5:L5"/>
    <mergeCell ref="A6:L6"/>
    <mergeCell ref="A7:L7"/>
    <mergeCell ref="A8:L8"/>
    <mergeCell ref="A42:L42"/>
    <mergeCell ref="A22:J23"/>
    <mergeCell ref="K22:L22"/>
    <mergeCell ref="K23:L23"/>
    <mergeCell ref="A12:L12"/>
    <mergeCell ref="A13:L13"/>
    <mergeCell ref="A14:L14"/>
    <mergeCell ref="A15:L15"/>
    <mergeCell ref="A16:L16"/>
    <mergeCell ref="A17:L17"/>
    <mergeCell ref="A18:L18"/>
    <mergeCell ref="A19:L19"/>
    <mergeCell ref="A20:L20"/>
    <mergeCell ref="A21:L21"/>
    <mergeCell ref="A33:L33"/>
    <mergeCell ref="A34:L34"/>
    <mergeCell ref="A35:L35"/>
    <mergeCell ref="A40:J41"/>
    <mergeCell ref="K40:L40"/>
    <mergeCell ref="K41:L41"/>
    <mergeCell ref="A36:L36"/>
    <mergeCell ref="A37:L37"/>
    <mergeCell ref="A38:L38"/>
    <mergeCell ref="A39:L39"/>
    <mergeCell ref="A24:L24"/>
    <mergeCell ref="A25:L25"/>
    <mergeCell ref="A26:L26"/>
    <mergeCell ref="A27:L27"/>
    <mergeCell ref="A28:L28"/>
    <mergeCell ref="A29:L29"/>
    <mergeCell ref="A30:L30"/>
    <mergeCell ref="A31:L31"/>
    <mergeCell ref="A32:L32"/>
    <mergeCell ref="A78:L78"/>
    <mergeCell ref="A43:L43"/>
    <mergeCell ref="A58:J59"/>
    <mergeCell ref="K58:L58"/>
    <mergeCell ref="K59:L59"/>
    <mergeCell ref="A48:L48"/>
    <mergeCell ref="A49:L49"/>
    <mergeCell ref="A50:L50"/>
    <mergeCell ref="A51:L51"/>
    <mergeCell ref="A52:L52"/>
    <mergeCell ref="A53:L53"/>
    <mergeCell ref="A54:L54"/>
    <mergeCell ref="A55:L55"/>
    <mergeCell ref="A56:L56"/>
    <mergeCell ref="A57:L57"/>
    <mergeCell ref="A44:L44"/>
    <mergeCell ref="A45:L45"/>
    <mergeCell ref="A46:L46"/>
    <mergeCell ref="A47:L47"/>
    <mergeCell ref="A69:L69"/>
    <mergeCell ref="A70:L70"/>
    <mergeCell ref="A71:L71"/>
    <mergeCell ref="A76:J77"/>
    <mergeCell ref="K76:L76"/>
    <mergeCell ref="K77:L77"/>
    <mergeCell ref="A72:L72"/>
    <mergeCell ref="A73:L73"/>
    <mergeCell ref="A74:L74"/>
    <mergeCell ref="A75:L75"/>
    <mergeCell ref="A60:L60"/>
    <mergeCell ref="A61:L61"/>
    <mergeCell ref="A62:L62"/>
    <mergeCell ref="A63:L63"/>
    <mergeCell ref="A64:L64"/>
    <mergeCell ref="A65:L65"/>
    <mergeCell ref="A66:L66"/>
    <mergeCell ref="A67:L67"/>
    <mergeCell ref="A68:L68"/>
    <mergeCell ref="A79:L79"/>
    <mergeCell ref="A94:J95"/>
    <mergeCell ref="K94:L94"/>
    <mergeCell ref="K95:L95"/>
    <mergeCell ref="A84:L84"/>
    <mergeCell ref="A85:L85"/>
    <mergeCell ref="A86:L86"/>
    <mergeCell ref="A87:L87"/>
    <mergeCell ref="A88:L88"/>
    <mergeCell ref="A89:L89"/>
    <mergeCell ref="A90:L90"/>
    <mergeCell ref="A91:L91"/>
    <mergeCell ref="A92:L92"/>
    <mergeCell ref="A93:L93"/>
    <mergeCell ref="A80:L80"/>
    <mergeCell ref="A81:L81"/>
    <mergeCell ref="A82:L82"/>
    <mergeCell ref="A83:L83"/>
    <mergeCell ref="A125:L125"/>
    <mergeCell ref="A126:L126"/>
    <mergeCell ref="A127:L127"/>
    <mergeCell ref="A128:L128"/>
    <mergeCell ref="A129:L129"/>
    <mergeCell ref="A96:L96"/>
    <mergeCell ref="A97:L97"/>
    <mergeCell ref="A98:L98"/>
    <mergeCell ref="A99:L99"/>
    <mergeCell ref="A100:L100"/>
    <mergeCell ref="A101:L101"/>
    <mergeCell ref="A102:L102"/>
    <mergeCell ref="A103:L103"/>
    <mergeCell ref="A104:L104"/>
    <mergeCell ref="A105:L105"/>
    <mergeCell ref="A106:L106"/>
    <mergeCell ref="A107:L107"/>
    <mergeCell ref="A116:L116"/>
    <mergeCell ref="A117:L117"/>
    <mergeCell ref="A118:L118"/>
    <mergeCell ref="A119:L119"/>
    <mergeCell ref="A120:L120"/>
    <mergeCell ref="A121:L121"/>
    <mergeCell ref="A122:L122"/>
    <mergeCell ref="A123:L123"/>
    <mergeCell ref="A124:L124"/>
    <mergeCell ref="A112:J113"/>
    <mergeCell ref="K112:L112"/>
    <mergeCell ref="K113:L113"/>
    <mergeCell ref="A108:L108"/>
    <mergeCell ref="A109:L109"/>
    <mergeCell ref="A110:L110"/>
    <mergeCell ref="A111:L111"/>
    <mergeCell ref="A114:L114"/>
    <mergeCell ref="A115:L115"/>
  </mergeCells>
  <printOptions horizontalCentered="1"/>
  <pageMargins left="0.2" right="0.2" top="0.25" bottom="0.25" header="0" footer="0"/>
  <pageSetup fitToHeight="0" fitToWidth="1" orientation="portrait" scale="64" r:id="rId1"/>
  <rowBreaks count="2" manualBreakCount="2">
    <brk id="39" max="255" man="1"/>
    <brk id="111" max="255" man="1"/>
  </rowBreaks>
  <ignoredErrors>
    <ignoredError sqref="E2" unlockedFormula="1"/>
  </ignoredErrors>
</worksheet>
</file>

<file path=xl/worksheets/sheet22.xml><?xml version="1.0" encoding="utf-8"?>
<worksheet xmlns="http://schemas.openxmlformats.org/spreadsheetml/2006/main" xmlns:r="http://schemas.openxmlformats.org/officeDocument/2006/relationships">
  <sheetPr>
    <pageSetUpPr fitToPage="1"/>
  </sheetPr>
  <dimension ref="A1:N162"/>
  <sheetViews>
    <sheetView zoomScalePageLayoutView="0" workbookViewId="0" topLeftCell="A1">
      <selection activeCell="H14" sqref="H14"/>
    </sheetView>
  </sheetViews>
  <sheetFormatPr defaultColWidth="8.8515625" defaultRowHeight="12.75"/>
  <cols>
    <col min="1" max="1" width="53.28125" style="58" customWidth="1"/>
    <col min="2" max="2" width="13.140625" style="58" customWidth="1"/>
    <col min="3" max="3" width="12.8515625" style="58" customWidth="1"/>
    <col min="4" max="4" width="12.8515625" style="58" hidden="1" customWidth="1"/>
    <col min="5" max="5" width="11.28125" style="58" customWidth="1"/>
    <col min="6" max="6" width="11.57421875" style="58" customWidth="1"/>
    <col min="7" max="9" width="10.7109375" style="58" customWidth="1"/>
    <col min="10" max="10" width="11.421875" style="58" customWidth="1"/>
    <col min="11" max="13" width="10.7109375" style="58" customWidth="1"/>
    <col min="14" max="16384" width="8.8515625" style="58" customWidth="1"/>
  </cols>
  <sheetData>
    <row r="1" spans="1:13" s="27" customFormat="1" ht="21.75" thickBot="1">
      <c r="A1" s="436" t="s">
        <v>218</v>
      </c>
      <c r="B1" s="437"/>
      <c r="C1" s="437"/>
      <c r="D1" s="437"/>
      <c r="E1" s="437"/>
      <c r="F1" s="437"/>
      <c r="G1" s="437"/>
      <c r="H1" s="437"/>
      <c r="I1" s="437"/>
      <c r="J1" s="437"/>
      <c r="K1" s="437"/>
      <c r="L1" s="437"/>
      <c r="M1" s="438"/>
    </row>
    <row r="2" spans="1:13" ht="14.25" customHeight="1" thickBot="1">
      <c r="A2" s="289" t="str">
        <f>"State:  "&amp;'Biennial SQSP Overview'!A1:G1</f>
        <v>State:  Maryland</v>
      </c>
      <c r="B2" s="290"/>
      <c r="C2" s="290"/>
      <c r="D2" s="290"/>
      <c r="E2" s="291"/>
      <c r="F2" s="385" t="str">
        <f>"Federal Fiscal Year: "&amp;RIGHT('Biennial SQSP Overview'!A2,4)&amp;"-"&amp;RIGHT('Alternate Year Overview'!A2,4)&amp;" SQSP Corrective Action Plan &amp; Progress Report"</f>
        <v>Federal Fiscal Year: 2018-2019 SQSP Corrective Action Plan &amp; Progress Report</v>
      </c>
      <c r="G2" s="385"/>
      <c r="H2" s="385"/>
      <c r="I2" s="385"/>
      <c r="J2" s="385"/>
      <c r="K2" s="385"/>
      <c r="L2" s="385"/>
      <c r="M2" s="385"/>
    </row>
    <row r="3" spans="1:13" ht="13.5" customHeight="1" thickBot="1">
      <c r="A3" s="292"/>
      <c r="B3" s="293"/>
      <c r="C3" s="293"/>
      <c r="D3" s="293"/>
      <c r="E3" s="294"/>
      <c r="F3" s="385"/>
      <c r="G3" s="385"/>
      <c r="H3" s="385"/>
      <c r="I3" s="385"/>
      <c r="J3" s="385"/>
      <c r="K3" s="385"/>
      <c r="L3" s="385"/>
      <c r="M3" s="38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24" t="s">
        <v>1</v>
      </c>
      <c r="B5" s="24" t="s">
        <v>42</v>
      </c>
      <c r="C5" s="8" t="str">
        <f>"CAP Based on SQSP "&amp;RIGHT('Biennial SQSP Overview'!A2,4)&amp;" Performance Level"</f>
        <v>CAP Based on SQSP 2018 Performance Level</v>
      </c>
      <c r="D5" s="8" t="str">
        <f>"CAP Based on SQSP "&amp;RIGHT('Alternate Year Overview'!A2,4)&amp;" Performance Level"</f>
        <v>CAP Based on SQSP 2019 Performance Level</v>
      </c>
      <c r="E5" s="25" t="s">
        <v>74</v>
      </c>
      <c r="F5" s="10" t="str">
        <f>"12/31/"&amp;RIGHT('Biennial SQSP Overview'!A2,4)-(1)&amp;" Quarter 1"</f>
        <v>12/31/2017 Quarter 1</v>
      </c>
      <c r="G5" s="10" t="str">
        <f>"3/31/"&amp;RIGHT('Biennial SQSP Overview'!A2,4)&amp;" Quarter 2"</f>
        <v>3/31/2018 Quarter 2</v>
      </c>
      <c r="H5" s="10" t="str">
        <f>"6/30/"&amp;RIGHT('Biennial SQSP Overview'!A2,4)&amp;" Quarter 3"</f>
        <v>6/30/2018 Quarter 3</v>
      </c>
      <c r="I5" s="10" t="str">
        <f>"9/30/"&amp;RIGHT('Biennial SQSP Overview'!A2,4)&amp;" Quarter 4"</f>
        <v>9/30/2018 Quarter 4</v>
      </c>
      <c r="J5" s="10" t="str">
        <f>"12/31/"&amp;RIGHT('Biennial SQSP Overview'!A2,4)&amp;" Quarter 5"</f>
        <v>12/31/2018 Quarter 5</v>
      </c>
      <c r="K5" s="10" t="str">
        <f>"3/31/"&amp;RIGHT('Biennial SQSP Overview'!A2,4)+(1)&amp;" Quarter 6"</f>
        <v>3/31/2019 Quarter 6</v>
      </c>
      <c r="L5" s="10" t="str">
        <f>"6/30/"&amp;RIGHT('Biennial SQSP Overview'!A2,4)+(1)&amp;" Quarter 7"</f>
        <v>6/30/2019 Quarter 7</v>
      </c>
      <c r="M5" s="10" t="str">
        <f>"9/30/"&amp;RIGHT('Biennial SQSP Overview'!A2,4)+(1)&amp;" Quarter 8"</f>
        <v>9/30/2019 Quarter 8</v>
      </c>
    </row>
    <row r="6" spans="1:13" ht="15.75" thickBot="1">
      <c r="A6" s="439"/>
      <c r="B6" s="440"/>
      <c r="C6" s="442"/>
      <c r="D6" s="442"/>
      <c r="E6" s="26" t="s">
        <v>2</v>
      </c>
      <c r="F6" s="29"/>
      <c r="G6" s="29"/>
      <c r="H6" s="29"/>
      <c r="I6" s="29"/>
      <c r="J6" s="29"/>
      <c r="K6" s="29"/>
      <c r="L6" s="29"/>
      <c r="M6" s="29"/>
    </row>
    <row r="7" spans="1:13" ht="15.75" thickBot="1">
      <c r="A7" s="439"/>
      <c r="B7" s="441"/>
      <c r="C7" s="442"/>
      <c r="D7" s="442"/>
      <c r="E7" s="28" t="s">
        <v>3</v>
      </c>
      <c r="F7" s="38"/>
      <c r="G7" s="38"/>
      <c r="H7" s="38"/>
      <c r="I7" s="38"/>
      <c r="J7" s="38"/>
      <c r="K7" s="38"/>
      <c r="L7" s="38"/>
      <c r="M7" s="38"/>
    </row>
    <row r="8" spans="1:13" ht="15.75" thickBot="1">
      <c r="A8" s="439"/>
      <c r="B8" s="446"/>
      <c r="C8" s="442"/>
      <c r="D8" s="442"/>
      <c r="E8" s="30" t="s">
        <v>2</v>
      </c>
      <c r="F8" s="29"/>
      <c r="G8" s="29"/>
      <c r="H8" s="29"/>
      <c r="I8" s="29"/>
      <c r="J8" s="29"/>
      <c r="K8" s="29"/>
      <c r="L8" s="29"/>
      <c r="M8" s="29"/>
    </row>
    <row r="9" spans="1:13" ht="15.75" thickBot="1">
      <c r="A9" s="439"/>
      <c r="B9" s="447"/>
      <c r="C9" s="442"/>
      <c r="D9" s="442"/>
      <c r="E9" s="28" t="s">
        <v>3</v>
      </c>
      <c r="F9" s="38"/>
      <c r="G9" s="38"/>
      <c r="H9" s="38"/>
      <c r="I9" s="38"/>
      <c r="J9" s="38"/>
      <c r="K9" s="38"/>
      <c r="L9" s="38"/>
      <c r="M9" s="38"/>
    </row>
    <row r="10" spans="1:13" ht="15.75" thickBot="1">
      <c r="A10" s="439"/>
      <c r="B10" s="446"/>
      <c r="C10" s="442"/>
      <c r="D10" s="442"/>
      <c r="E10" s="30" t="s">
        <v>2</v>
      </c>
      <c r="F10" s="29"/>
      <c r="G10" s="29"/>
      <c r="H10" s="29"/>
      <c r="I10" s="29"/>
      <c r="J10" s="29"/>
      <c r="K10" s="29"/>
      <c r="L10" s="29"/>
      <c r="M10" s="29"/>
    </row>
    <row r="11" spans="1:13" ht="15.75" thickBot="1">
      <c r="A11" s="439"/>
      <c r="B11" s="447"/>
      <c r="C11" s="442"/>
      <c r="D11" s="442"/>
      <c r="E11" s="28" t="s">
        <v>3</v>
      </c>
      <c r="F11" s="38"/>
      <c r="G11" s="38"/>
      <c r="H11" s="38"/>
      <c r="I11" s="38"/>
      <c r="J11" s="38"/>
      <c r="K11" s="38"/>
      <c r="L11" s="38"/>
      <c r="M11" s="38"/>
    </row>
    <row r="12" spans="1:13" ht="15.75" thickBot="1">
      <c r="A12" s="439"/>
      <c r="B12" s="446"/>
      <c r="C12" s="442"/>
      <c r="D12" s="442"/>
      <c r="E12" s="30" t="s">
        <v>2</v>
      </c>
      <c r="F12" s="29"/>
      <c r="G12" s="29"/>
      <c r="H12" s="29"/>
      <c r="I12" s="29"/>
      <c r="J12" s="29"/>
      <c r="K12" s="29"/>
      <c r="L12" s="29"/>
      <c r="M12" s="29"/>
    </row>
    <row r="13" spans="1:13" ht="15.75" thickBot="1">
      <c r="A13" s="439"/>
      <c r="B13" s="447"/>
      <c r="C13" s="442"/>
      <c r="D13" s="442"/>
      <c r="E13" s="28" t="s">
        <v>3</v>
      </c>
      <c r="F13" s="38"/>
      <c r="G13" s="38"/>
      <c r="H13" s="38"/>
      <c r="I13" s="38"/>
      <c r="J13" s="38"/>
      <c r="K13" s="38"/>
      <c r="L13" s="38"/>
      <c r="M13" s="38"/>
    </row>
    <row r="14" spans="1:13" ht="15.75" thickBot="1">
      <c r="A14" s="439"/>
      <c r="B14" s="446"/>
      <c r="C14" s="442"/>
      <c r="D14" s="442"/>
      <c r="E14" s="26" t="s">
        <v>2</v>
      </c>
      <c r="F14" s="29"/>
      <c r="G14" s="29"/>
      <c r="H14" s="29"/>
      <c r="I14" s="29"/>
      <c r="J14" s="29"/>
      <c r="K14" s="29"/>
      <c r="L14" s="29"/>
      <c r="M14" s="29"/>
    </row>
    <row r="15" spans="1:13" ht="15.75" thickBot="1">
      <c r="A15" s="439"/>
      <c r="B15" s="447"/>
      <c r="C15" s="442"/>
      <c r="D15" s="442"/>
      <c r="E15" s="28" t="s">
        <v>3</v>
      </c>
      <c r="F15" s="38"/>
      <c r="G15" s="38"/>
      <c r="H15" s="38"/>
      <c r="I15" s="38"/>
      <c r="J15" s="38"/>
      <c r="K15" s="38"/>
      <c r="L15" s="38"/>
      <c r="M15" s="38"/>
    </row>
    <row r="16" spans="1:13" s="55" customFormat="1" ht="15.75" thickBot="1">
      <c r="A16" s="356" t="s">
        <v>221</v>
      </c>
      <c r="B16" s="357"/>
      <c r="C16" s="357"/>
      <c r="D16" s="357"/>
      <c r="E16" s="357"/>
      <c r="F16" s="357"/>
      <c r="G16" s="357"/>
      <c r="H16" s="357"/>
      <c r="I16" s="357"/>
      <c r="J16" s="357"/>
      <c r="K16" s="357"/>
      <c r="L16" s="357"/>
      <c r="M16" s="358"/>
    </row>
    <row r="17" spans="1:13" ht="30" customHeight="1" thickBot="1">
      <c r="A17" s="443"/>
      <c r="B17" s="444"/>
      <c r="C17" s="444"/>
      <c r="D17" s="444"/>
      <c r="E17" s="444"/>
      <c r="F17" s="444"/>
      <c r="G17" s="444"/>
      <c r="H17" s="444"/>
      <c r="I17" s="444"/>
      <c r="J17" s="444"/>
      <c r="K17" s="444"/>
      <c r="L17" s="444"/>
      <c r="M17" s="445"/>
    </row>
    <row r="18" spans="1:13" s="31" customFormat="1" ht="15" customHeight="1">
      <c r="A18" s="353" t="s">
        <v>28</v>
      </c>
      <c r="B18" s="354"/>
      <c r="C18" s="354"/>
      <c r="D18" s="354"/>
      <c r="E18" s="354"/>
      <c r="F18" s="354"/>
      <c r="G18" s="354"/>
      <c r="H18" s="354"/>
      <c r="I18" s="354"/>
      <c r="J18" s="354"/>
      <c r="K18" s="354"/>
      <c r="L18" s="354"/>
      <c r="M18" s="355"/>
    </row>
    <row r="19" spans="1:13" s="31" customFormat="1" ht="15" customHeight="1">
      <c r="A19" s="318" t="s">
        <v>6</v>
      </c>
      <c r="B19" s="319"/>
      <c r="C19" s="319"/>
      <c r="D19" s="319"/>
      <c r="E19" s="319"/>
      <c r="F19" s="319"/>
      <c r="G19" s="319"/>
      <c r="H19" s="319"/>
      <c r="I19" s="319"/>
      <c r="J19" s="319"/>
      <c r="K19" s="319"/>
      <c r="L19" s="319"/>
      <c r="M19" s="320"/>
    </row>
    <row r="20" spans="1:13" s="31" customFormat="1" ht="15" customHeight="1">
      <c r="A20" s="321"/>
      <c r="B20" s="322"/>
      <c r="C20" s="322"/>
      <c r="D20" s="322"/>
      <c r="E20" s="322"/>
      <c r="F20" s="322"/>
      <c r="G20" s="322"/>
      <c r="H20" s="322"/>
      <c r="I20" s="322"/>
      <c r="J20" s="322"/>
      <c r="K20" s="322"/>
      <c r="L20" s="322"/>
      <c r="M20" s="323"/>
    </row>
    <row r="21" spans="1:13" s="31" customFormat="1" ht="15" customHeight="1" hidden="1">
      <c r="A21" s="341" t="s">
        <v>245</v>
      </c>
      <c r="B21" s="342"/>
      <c r="C21" s="342"/>
      <c r="D21" s="342"/>
      <c r="E21" s="342"/>
      <c r="F21" s="342"/>
      <c r="G21" s="342"/>
      <c r="H21" s="342"/>
      <c r="I21" s="342"/>
      <c r="J21" s="342"/>
      <c r="K21" s="342"/>
      <c r="L21" s="342"/>
      <c r="M21" s="343"/>
    </row>
    <row r="22" spans="1:13" s="31" customFormat="1" ht="15" customHeight="1">
      <c r="A22" s="318" t="s">
        <v>95</v>
      </c>
      <c r="B22" s="319"/>
      <c r="C22" s="319"/>
      <c r="D22" s="319"/>
      <c r="E22" s="319"/>
      <c r="F22" s="319"/>
      <c r="G22" s="319"/>
      <c r="H22" s="319"/>
      <c r="I22" s="319"/>
      <c r="J22" s="319"/>
      <c r="K22" s="319"/>
      <c r="L22" s="319"/>
      <c r="M22" s="320"/>
    </row>
    <row r="23" spans="1:13" s="31" customFormat="1" ht="15" customHeight="1">
      <c r="A23" s="321"/>
      <c r="B23" s="322"/>
      <c r="C23" s="322"/>
      <c r="D23" s="322"/>
      <c r="E23" s="322"/>
      <c r="F23" s="322"/>
      <c r="G23" s="322"/>
      <c r="H23" s="322"/>
      <c r="I23" s="322"/>
      <c r="J23" s="322"/>
      <c r="K23" s="322"/>
      <c r="L23" s="322"/>
      <c r="M23" s="323"/>
    </row>
    <row r="24" spans="1:13" s="31" customFormat="1" ht="15" customHeight="1" hidden="1">
      <c r="A24" s="341" t="s">
        <v>245</v>
      </c>
      <c r="B24" s="342"/>
      <c r="C24" s="342"/>
      <c r="D24" s="342"/>
      <c r="E24" s="342"/>
      <c r="F24" s="342"/>
      <c r="G24" s="342"/>
      <c r="H24" s="342"/>
      <c r="I24" s="342"/>
      <c r="J24" s="342"/>
      <c r="K24" s="342"/>
      <c r="L24" s="342"/>
      <c r="M24" s="343"/>
    </row>
    <row r="25" spans="1:13" s="31" customFormat="1" ht="45" customHeight="1">
      <c r="A25" s="318" t="s">
        <v>73</v>
      </c>
      <c r="B25" s="319"/>
      <c r="C25" s="319"/>
      <c r="D25" s="319"/>
      <c r="E25" s="319"/>
      <c r="F25" s="319"/>
      <c r="G25" s="319"/>
      <c r="H25" s="319"/>
      <c r="I25" s="319"/>
      <c r="J25" s="319"/>
      <c r="K25" s="351"/>
      <c r="L25" s="351"/>
      <c r="M25" s="352"/>
    </row>
    <row r="26" spans="1:13" s="31" customFormat="1" ht="15" customHeight="1">
      <c r="A26" s="321"/>
      <c r="B26" s="322"/>
      <c r="C26" s="322"/>
      <c r="D26" s="322"/>
      <c r="E26" s="322"/>
      <c r="F26" s="322"/>
      <c r="G26" s="322"/>
      <c r="H26" s="322"/>
      <c r="I26" s="322"/>
      <c r="J26" s="322"/>
      <c r="K26" s="322"/>
      <c r="L26" s="322"/>
      <c r="M26" s="323"/>
    </row>
    <row r="27" spans="1:13" s="31" customFormat="1" ht="15" customHeight="1" hidden="1">
      <c r="A27" s="341" t="s">
        <v>245</v>
      </c>
      <c r="B27" s="342"/>
      <c r="C27" s="342"/>
      <c r="D27" s="342"/>
      <c r="E27" s="342"/>
      <c r="F27" s="342"/>
      <c r="G27" s="342"/>
      <c r="H27" s="342"/>
      <c r="I27" s="342"/>
      <c r="J27" s="342"/>
      <c r="K27" s="342"/>
      <c r="L27" s="342"/>
      <c r="M27" s="343"/>
    </row>
    <row r="28" spans="1:13" s="31" customFormat="1" ht="30" customHeight="1">
      <c r="A28" s="318" t="s">
        <v>75</v>
      </c>
      <c r="B28" s="319"/>
      <c r="C28" s="319"/>
      <c r="D28" s="319"/>
      <c r="E28" s="319"/>
      <c r="F28" s="319"/>
      <c r="G28" s="319"/>
      <c r="H28" s="319"/>
      <c r="I28" s="319"/>
      <c r="J28" s="319"/>
      <c r="K28" s="319"/>
      <c r="L28" s="319"/>
      <c r="M28" s="320"/>
    </row>
    <row r="29" spans="1:13" s="31" customFormat="1" ht="15" customHeight="1">
      <c r="A29" s="321"/>
      <c r="B29" s="322"/>
      <c r="C29" s="322"/>
      <c r="D29" s="322"/>
      <c r="E29" s="322"/>
      <c r="F29" s="322"/>
      <c r="G29" s="322"/>
      <c r="H29" s="322"/>
      <c r="I29" s="322"/>
      <c r="J29" s="322"/>
      <c r="K29" s="322"/>
      <c r="L29" s="322"/>
      <c r="M29" s="323"/>
    </row>
    <row r="30" spans="1:13" s="31" customFormat="1" ht="15" customHeight="1" hidden="1">
      <c r="A30" s="341" t="s">
        <v>245</v>
      </c>
      <c r="B30" s="342"/>
      <c r="C30" s="342"/>
      <c r="D30" s="342"/>
      <c r="E30" s="342"/>
      <c r="F30" s="342"/>
      <c r="G30" s="342"/>
      <c r="H30" s="342"/>
      <c r="I30" s="342"/>
      <c r="J30" s="342"/>
      <c r="K30" s="342"/>
      <c r="L30" s="342"/>
      <c r="M30" s="343"/>
    </row>
    <row r="31" spans="1:13" s="31" customFormat="1" ht="15" customHeight="1">
      <c r="A31" s="318" t="s">
        <v>7</v>
      </c>
      <c r="B31" s="319"/>
      <c r="C31" s="319"/>
      <c r="D31" s="319"/>
      <c r="E31" s="319"/>
      <c r="F31" s="319"/>
      <c r="G31" s="319"/>
      <c r="H31" s="319"/>
      <c r="I31" s="319"/>
      <c r="J31" s="319"/>
      <c r="K31" s="319"/>
      <c r="L31" s="319"/>
      <c r="M31" s="320"/>
    </row>
    <row r="32" spans="1:13" s="31" customFormat="1" ht="15" customHeight="1" thickBot="1">
      <c r="A32" s="321"/>
      <c r="B32" s="322"/>
      <c r="C32" s="322"/>
      <c r="D32" s="322"/>
      <c r="E32" s="322"/>
      <c r="F32" s="322"/>
      <c r="G32" s="322"/>
      <c r="H32" s="322"/>
      <c r="I32" s="322"/>
      <c r="J32" s="322"/>
      <c r="K32" s="322"/>
      <c r="L32" s="322"/>
      <c r="M32" s="323"/>
    </row>
    <row r="33" spans="1:13" s="31" customFormat="1" ht="15" customHeight="1" hidden="1" thickBot="1">
      <c r="A33" s="341" t="s">
        <v>245</v>
      </c>
      <c r="B33" s="342"/>
      <c r="C33" s="342"/>
      <c r="D33" s="342"/>
      <c r="E33" s="342"/>
      <c r="F33" s="342"/>
      <c r="G33" s="342"/>
      <c r="H33" s="342"/>
      <c r="I33" s="342"/>
      <c r="J33" s="342"/>
      <c r="K33" s="342"/>
      <c r="L33" s="342"/>
      <c r="M33" s="343"/>
    </row>
    <row r="34" spans="1:13" s="31" customFormat="1" ht="30" customHeight="1" thickBot="1" thickTop="1">
      <c r="A34" s="318" t="s">
        <v>43</v>
      </c>
      <c r="B34" s="319"/>
      <c r="C34" s="319"/>
      <c r="D34" s="319"/>
      <c r="E34" s="319"/>
      <c r="F34" s="319"/>
      <c r="G34" s="319"/>
      <c r="H34" s="319"/>
      <c r="I34" s="319"/>
      <c r="J34" s="319"/>
      <c r="K34" s="319"/>
      <c r="L34" s="324"/>
      <c r="M34" s="32"/>
    </row>
    <row r="35" spans="1:13" s="31" customFormat="1" ht="15" customHeight="1" thickBot="1" thickTop="1">
      <c r="A35" s="325" t="s">
        <v>130</v>
      </c>
      <c r="B35" s="326"/>
      <c r="C35" s="326"/>
      <c r="D35" s="326"/>
      <c r="E35" s="326"/>
      <c r="F35" s="326"/>
      <c r="G35" s="326"/>
      <c r="H35" s="326"/>
      <c r="I35" s="326"/>
      <c r="J35" s="326"/>
      <c r="K35" s="326"/>
      <c r="L35" s="326"/>
      <c r="M35" s="327"/>
    </row>
    <row r="36" spans="1:13" ht="16.5" thickBot="1">
      <c r="A36" s="328" t="s">
        <v>4</v>
      </c>
      <c r="B36" s="329"/>
      <c r="C36" s="329"/>
      <c r="D36" s="329"/>
      <c r="E36" s="329"/>
      <c r="F36" s="329"/>
      <c r="G36" s="329"/>
      <c r="H36" s="329"/>
      <c r="I36" s="329"/>
      <c r="J36" s="329"/>
      <c r="K36" s="329"/>
      <c r="L36" s="329"/>
      <c r="M36" s="330"/>
    </row>
    <row r="37" spans="1:13" ht="15.75" thickBot="1">
      <c r="A37" s="331" t="s">
        <v>212</v>
      </c>
      <c r="B37" s="332"/>
      <c r="C37" s="332"/>
      <c r="D37" s="332"/>
      <c r="E37" s="332"/>
      <c r="F37" s="332"/>
      <c r="G37" s="332"/>
      <c r="H37" s="332"/>
      <c r="I37" s="332"/>
      <c r="J37" s="332"/>
      <c r="K37" s="333"/>
      <c r="L37" s="337" t="s">
        <v>5</v>
      </c>
      <c r="M37" s="338"/>
    </row>
    <row r="38" spans="1:13" ht="15.75" thickBot="1">
      <c r="A38" s="334"/>
      <c r="B38" s="335"/>
      <c r="C38" s="335"/>
      <c r="D38" s="335"/>
      <c r="E38" s="335"/>
      <c r="F38" s="335"/>
      <c r="G38" s="335"/>
      <c r="H38" s="335"/>
      <c r="I38" s="335"/>
      <c r="J38" s="335"/>
      <c r="K38" s="336"/>
      <c r="L38" s="339"/>
      <c r="M38" s="340"/>
    </row>
    <row r="39" spans="1:13" ht="15.75">
      <c r="A39" s="309" t="str">
        <f>"Quarter 1 status report "&amp;"(12/31/"&amp;RIGHT('Biennial SQSP Overview'!$A$2,4)-(1)&amp;"):"</f>
        <v>Quarter 1 status report (12/31/2017):</v>
      </c>
      <c r="B39" s="310"/>
      <c r="C39" s="310"/>
      <c r="D39" s="310"/>
      <c r="E39" s="310"/>
      <c r="F39" s="310"/>
      <c r="G39" s="310"/>
      <c r="H39" s="310"/>
      <c r="I39" s="310"/>
      <c r="J39" s="310"/>
      <c r="K39" s="310"/>
      <c r="L39" s="310"/>
      <c r="M39" s="311"/>
    </row>
    <row r="40" spans="1:13" ht="15">
      <c r="A40" s="312"/>
      <c r="B40" s="313"/>
      <c r="C40" s="313"/>
      <c r="D40" s="313"/>
      <c r="E40" s="313"/>
      <c r="F40" s="313"/>
      <c r="G40" s="313"/>
      <c r="H40" s="313"/>
      <c r="I40" s="313"/>
      <c r="J40" s="313"/>
      <c r="K40" s="313"/>
      <c r="L40" s="313"/>
      <c r="M40" s="314"/>
    </row>
    <row r="41" spans="1:13" ht="15.75">
      <c r="A41" s="315" t="str">
        <f>"Quarter 2 status report "&amp;"(3/31/"&amp;RIGHT('Biennial SQSP Overview'!$A$2,4)&amp;"):"</f>
        <v>Quarter 2 status report (3/31/2018):</v>
      </c>
      <c r="B41" s="316"/>
      <c r="C41" s="316"/>
      <c r="D41" s="316"/>
      <c r="E41" s="316"/>
      <c r="F41" s="316"/>
      <c r="G41" s="316"/>
      <c r="H41" s="316"/>
      <c r="I41" s="316"/>
      <c r="J41" s="316"/>
      <c r="K41" s="316"/>
      <c r="L41" s="316"/>
      <c r="M41" s="317"/>
    </row>
    <row r="42" spans="1:13" ht="15">
      <c r="A42" s="312"/>
      <c r="B42" s="313"/>
      <c r="C42" s="313"/>
      <c r="D42" s="313"/>
      <c r="E42" s="313"/>
      <c r="F42" s="313"/>
      <c r="G42" s="313"/>
      <c r="H42" s="313"/>
      <c r="I42" s="313"/>
      <c r="J42" s="313"/>
      <c r="K42" s="313"/>
      <c r="L42" s="313"/>
      <c r="M42" s="314"/>
    </row>
    <row r="43" spans="1:13" ht="15.75">
      <c r="A43" s="315" t="str">
        <f>"Quarter 3 status report "&amp;"(6/30/"&amp;RIGHT('Biennial SQSP Overview'!$A$2,4)&amp;"):"</f>
        <v>Quarter 3 status report (6/30/2018):</v>
      </c>
      <c r="B43" s="316"/>
      <c r="C43" s="316"/>
      <c r="D43" s="316"/>
      <c r="E43" s="316"/>
      <c r="F43" s="316"/>
      <c r="G43" s="316"/>
      <c r="H43" s="316"/>
      <c r="I43" s="316"/>
      <c r="J43" s="316"/>
      <c r="K43" s="316"/>
      <c r="L43" s="316"/>
      <c r="M43" s="317"/>
    </row>
    <row r="44" spans="1:13" ht="15">
      <c r="A44" s="312"/>
      <c r="B44" s="313"/>
      <c r="C44" s="313"/>
      <c r="D44" s="313"/>
      <c r="E44" s="313"/>
      <c r="F44" s="313"/>
      <c r="G44" s="313"/>
      <c r="H44" s="313"/>
      <c r="I44" s="313"/>
      <c r="J44" s="313"/>
      <c r="K44" s="313"/>
      <c r="L44" s="313"/>
      <c r="M44" s="314"/>
    </row>
    <row r="45" spans="1:13" ht="15.75">
      <c r="A45" s="315" t="str">
        <f>"Quarter 4 status report "&amp;"(9/30/"&amp;RIGHT('Biennial SQSP Overview'!$A$2,4)&amp;"):"</f>
        <v>Quarter 4 status report (9/30/2018):</v>
      </c>
      <c r="B45" s="316"/>
      <c r="C45" s="316"/>
      <c r="D45" s="316"/>
      <c r="E45" s="316"/>
      <c r="F45" s="316"/>
      <c r="G45" s="316"/>
      <c r="H45" s="316"/>
      <c r="I45" s="316"/>
      <c r="J45" s="316"/>
      <c r="K45" s="316"/>
      <c r="L45" s="316"/>
      <c r="M45" s="317"/>
    </row>
    <row r="46" spans="1:13" ht="15">
      <c r="A46" s="312"/>
      <c r="B46" s="313"/>
      <c r="C46" s="313"/>
      <c r="D46" s="313"/>
      <c r="E46" s="313"/>
      <c r="F46" s="313"/>
      <c r="G46" s="313"/>
      <c r="H46" s="313"/>
      <c r="I46" s="313"/>
      <c r="J46" s="313"/>
      <c r="K46" s="313"/>
      <c r="L46" s="313"/>
      <c r="M46" s="314"/>
    </row>
    <row r="47" spans="1:13" ht="15.75">
      <c r="A47" s="315" t="str">
        <f>"Quarter 5 status report "&amp;"(12/31/"&amp;RIGHT('Biennial SQSP Overview'!$A$2,4)&amp;"):"</f>
        <v>Quarter 5 status report (12/31/2018):</v>
      </c>
      <c r="B47" s="316"/>
      <c r="C47" s="316"/>
      <c r="D47" s="316"/>
      <c r="E47" s="316"/>
      <c r="F47" s="316"/>
      <c r="G47" s="316"/>
      <c r="H47" s="316"/>
      <c r="I47" s="316"/>
      <c r="J47" s="316"/>
      <c r="K47" s="316"/>
      <c r="L47" s="316"/>
      <c r="M47" s="317"/>
    </row>
    <row r="48" spans="1:13" ht="15">
      <c r="A48" s="312"/>
      <c r="B48" s="313"/>
      <c r="C48" s="313"/>
      <c r="D48" s="313"/>
      <c r="E48" s="313"/>
      <c r="F48" s="313"/>
      <c r="G48" s="313"/>
      <c r="H48" s="313"/>
      <c r="I48" s="313"/>
      <c r="J48" s="313"/>
      <c r="K48" s="313"/>
      <c r="L48" s="313"/>
      <c r="M48" s="314"/>
    </row>
    <row r="49" spans="1:13" ht="15.75">
      <c r="A49" s="315" t="str">
        <f>"Quarter 6 status report "&amp;"(3/31/"&amp;RIGHT('Biennial SQSP Overview'!$A$2,4)+(1)&amp;"):"</f>
        <v>Quarter 6 status report (3/31/2019):</v>
      </c>
      <c r="B49" s="316"/>
      <c r="C49" s="316"/>
      <c r="D49" s="316"/>
      <c r="E49" s="316"/>
      <c r="F49" s="316"/>
      <c r="G49" s="316"/>
      <c r="H49" s="316"/>
      <c r="I49" s="316"/>
      <c r="J49" s="316"/>
      <c r="K49" s="316"/>
      <c r="L49" s="316"/>
      <c r="M49" s="317"/>
    </row>
    <row r="50" spans="1:13" ht="15">
      <c r="A50" s="312"/>
      <c r="B50" s="313"/>
      <c r="C50" s="313"/>
      <c r="D50" s="313"/>
      <c r="E50" s="313"/>
      <c r="F50" s="313"/>
      <c r="G50" s="313"/>
      <c r="H50" s="313"/>
      <c r="I50" s="313"/>
      <c r="J50" s="313"/>
      <c r="K50" s="313"/>
      <c r="L50" s="313"/>
      <c r="M50" s="314"/>
    </row>
    <row r="51" spans="1:13" ht="15.75">
      <c r="A51" s="315" t="str">
        <f>"Quarter 7 status report "&amp;"(6/30/"&amp;RIGHT('Biennial SQSP Overview'!$A$2,4)+(1)&amp;"):"</f>
        <v>Quarter 7 status report (6/30/2019):</v>
      </c>
      <c r="B51" s="316"/>
      <c r="C51" s="316"/>
      <c r="D51" s="316"/>
      <c r="E51" s="316"/>
      <c r="F51" s="316"/>
      <c r="G51" s="316"/>
      <c r="H51" s="316"/>
      <c r="I51" s="316"/>
      <c r="J51" s="316"/>
      <c r="K51" s="316"/>
      <c r="L51" s="316"/>
      <c r="M51" s="317"/>
    </row>
    <row r="52" spans="1:13" ht="15">
      <c r="A52" s="312"/>
      <c r="B52" s="313"/>
      <c r="C52" s="313"/>
      <c r="D52" s="313"/>
      <c r="E52" s="313"/>
      <c r="F52" s="313"/>
      <c r="G52" s="313"/>
      <c r="H52" s="313"/>
      <c r="I52" s="313"/>
      <c r="J52" s="313"/>
      <c r="K52" s="313"/>
      <c r="L52" s="313"/>
      <c r="M52" s="314"/>
    </row>
    <row r="53" spans="1:13" ht="15.75">
      <c r="A53" s="315" t="str">
        <f>"Quarter 8 status report "&amp;"(9/30/"&amp;RIGHT('Biennial SQSP Overview'!$A$2,4)+(1)&amp;"):"</f>
        <v>Quarter 8 status report (9/30/2019):</v>
      </c>
      <c r="B53" s="316"/>
      <c r="C53" s="316"/>
      <c r="D53" s="316"/>
      <c r="E53" s="316"/>
      <c r="F53" s="316"/>
      <c r="G53" s="316"/>
      <c r="H53" s="316"/>
      <c r="I53" s="316"/>
      <c r="J53" s="316"/>
      <c r="K53" s="316"/>
      <c r="L53" s="316"/>
      <c r="M53" s="317"/>
    </row>
    <row r="54" spans="1:13" ht="15.75" thickBot="1">
      <c r="A54" s="344"/>
      <c r="B54" s="345"/>
      <c r="C54" s="345"/>
      <c r="D54" s="345"/>
      <c r="E54" s="345"/>
      <c r="F54" s="345"/>
      <c r="G54" s="345"/>
      <c r="H54" s="345"/>
      <c r="I54" s="345"/>
      <c r="J54" s="345"/>
      <c r="K54" s="345"/>
      <c r="L54" s="345"/>
      <c r="M54" s="346"/>
    </row>
    <row r="55" spans="1:13" ht="15" customHeight="1" thickBot="1">
      <c r="A55" s="331" t="s">
        <v>213</v>
      </c>
      <c r="B55" s="332"/>
      <c r="C55" s="332"/>
      <c r="D55" s="332"/>
      <c r="E55" s="332"/>
      <c r="F55" s="332"/>
      <c r="G55" s="332"/>
      <c r="H55" s="332"/>
      <c r="I55" s="332"/>
      <c r="J55" s="332"/>
      <c r="K55" s="333"/>
      <c r="L55" s="337" t="s">
        <v>5</v>
      </c>
      <c r="M55" s="338"/>
    </row>
    <row r="56" spans="1:13" ht="15.75" thickBot="1">
      <c r="A56" s="334"/>
      <c r="B56" s="335"/>
      <c r="C56" s="335"/>
      <c r="D56" s="335"/>
      <c r="E56" s="335"/>
      <c r="F56" s="335"/>
      <c r="G56" s="335"/>
      <c r="H56" s="335"/>
      <c r="I56" s="335"/>
      <c r="J56" s="335"/>
      <c r="K56" s="336"/>
      <c r="L56" s="339"/>
      <c r="M56" s="340"/>
    </row>
    <row r="57" spans="1:13" ht="15.75">
      <c r="A57" s="309" t="str">
        <f>A39</f>
        <v>Quarter 1 status report (12/31/2017):</v>
      </c>
      <c r="B57" s="310"/>
      <c r="C57" s="310"/>
      <c r="D57" s="310"/>
      <c r="E57" s="310"/>
      <c r="F57" s="310"/>
      <c r="G57" s="310"/>
      <c r="H57" s="310"/>
      <c r="I57" s="310"/>
      <c r="J57" s="310"/>
      <c r="K57" s="310"/>
      <c r="L57" s="310"/>
      <c r="M57" s="311"/>
    </row>
    <row r="58" spans="1:13" ht="15">
      <c r="A58" s="312"/>
      <c r="B58" s="313"/>
      <c r="C58" s="313"/>
      <c r="D58" s="313"/>
      <c r="E58" s="313"/>
      <c r="F58" s="313"/>
      <c r="G58" s="313"/>
      <c r="H58" s="313"/>
      <c r="I58" s="313"/>
      <c r="J58" s="313"/>
      <c r="K58" s="313"/>
      <c r="L58" s="313"/>
      <c r="M58" s="314"/>
    </row>
    <row r="59" spans="1:13" ht="15.75">
      <c r="A59" s="315" t="str">
        <f>A41</f>
        <v>Quarter 2 status report (3/31/2018):</v>
      </c>
      <c r="B59" s="316"/>
      <c r="C59" s="316"/>
      <c r="D59" s="316"/>
      <c r="E59" s="316"/>
      <c r="F59" s="316"/>
      <c r="G59" s="316"/>
      <c r="H59" s="316"/>
      <c r="I59" s="316"/>
      <c r="J59" s="316"/>
      <c r="K59" s="316"/>
      <c r="L59" s="316"/>
      <c r="M59" s="317"/>
    </row>
    <row r="60" spans="1:13" ht="15">
      <c r="A60" s="312"/>
      <c r="B60" s="313"/>
      <c r="C60" s="313"/>
      <c r="D60" s="313"/>
      <c r="E60" s="313"/>
      <c r="F60" s="313"/>
      <c r="G60" s="313"/>
      <c r="H60" s="313"/>
      <c r="I60" s="313"/>
      <c r="J60" s="313"/>
      <c r="K60" s="313"/>
      <c r="L60" s="313"/>
      <c r="M60" s="314"/>
    </row>
    <row r="61" spans="1:13" ht="15.75">
      <c r="A61" s="315" t="str">
        <f>A43</f>
        <v>Quarter 3 status report (6/30/2018):</v>
      </c>
      <c r="B61" s="316"/>
      <c r="C61" s="316"/>
      <c r="D61" s="316"/>
      <c r="E61" s="316"/>
      <c r="F61" s="316"/>
      <c r="G61" s="316"/>
      <c r="H61" s="316"/>
      <c r="I61" s="316"/>
      <c r="J61" s="316"/>
      <c r="K61" s="316"/>
      <c r="L61" s="316"/>
      <c r="M61" s="317"/>
    </row>
    <row r="62" spans="1:13" ht="15">
      <c r="A62" s="312"/>
      <c r="B62" s="313"/>
      <c r="C62" s="313"/>
      <c r="D62" s="313"/>
      <c r="E62" s="313"/>
      <c r="F62" s="313"/>
      <c r="G62" s="313"/>
      <c r="H62" s="313"/>
      <c r="I62" s="313"/>
      <c r="J62" s="313"/>
      <c r="K62" s="313"/>
      <c r="L62" s="313"/>
      <c r="M62" s="314"/>
    </row>
    <row r="63" spans="1:13" ht="15.75">
      <c r="A63" s="315" t="str">
        <f>A45</f>
        <v>Quarter 4 status report (9/30/2018):</v>
      </c>
      <c r="B63" s="316"/>
      <c r="C63" s="316"/>
      <c r="D63" s="316"/>
      <c r="E63" s="316"/>
      <c r="F63" s="316"/>
      <c r="G63" s="316"/>
      <c r="H63" s="316"/>
      <c r="I63" s="316"/>
      <c r="J63" s="316"/>
      <c r="K63" s="316"/>
      <c r="L63" s="316"/>
      <c r="M63" s="317"/>
    </row>
    <row r="64" spans="1:13" ht="15">
      <c r="A64" s="312"/>
      <c r="B64" s="313"/>
      <c r="C64" s="313"/>
      <c r="D64" s="313"/>
      <c r="E64" s="313"/>
      <c r="F64" s="313"/>
      <c r="G64" s="313"/>
      <c r="H64" s="313"/>
      <c r="I64" s="313"/>
      <c r="J64" s="313"/>
      <c r="K64" s="313"/>
      <c r="L64" s="313"/>
      <c r="M64" s="314"/>
    </row>
    <row r="65" spans="1:13" ht="15.75">
      <c r="A65" s="315" t="str">
        <f>A47</f>
        <v>Quarter 5 status report (12/31/2018):</v>
      </c>
      <c r="B65" s="316"/>
      <c r="C65" s="316"/>
      <c r="D65" s="316"/>
      <c r="E65" s="316"/>
      <c r="F65" s="316"/>
      <c r="G65" s="316"/>
      <c r="H65" s="316"/>
      <c r="I65" s="316"/>
      <c r="J65" s="316"/>
      <c r="K65" s="316"/>
      <c r="L65" s="316"/>
      <c r="M65" s="317"/>
    </row>
    <row r="66" spans="1:13" ht="15">
      <c r="A66" s="312"/>
      <c r="B66" s="313"/>
      <c r="C66" s="313"/>
      <c r="D66" s="313"/>
      <c r="E66" s="313"/>
      <c r="F66" s="313"/>
      <c r="G66" s="313"/>
      <c r="H66" s="313"/>
      <c r="I66" s="313"/>
      <c r="J66" s="313"/>
      <c r="K66" s="313"/>
      <c r="L66" s="313"/>
      <c r="M66" s="314"/>
    </row>
    <row r="67" spans="1:13" ht="15.75">
      <c r="A67" s="315" t="str">
        <f>A49</f>
        <v>Quarter 6 status report (3/31/2019):</v>
      </c>
      <c r="B67" s="316"/>
      <c r="C67" s="316"/>
      <c r="D67" s="316"/>
      <c r="E67" s="316"/>
      <c r="F67" s="316"/>
      <c r="G67" s="316"/>
      <c r="H67" s="316"/>
      <c r="I67" s="316"/>
      <c r="J67" s="316"/>
      <c r="K67" s="316"/>
      <c r="L67" s="316"/>
      <c r="M67" s="317"/>
    </row>
    <row r="68" spans="1:13" ht="15">
      <c r="A68" s="312"/>
      <c r="B68" s="313"/>
      <c r="C68" s="313"/>
      <c r="D68" s="313"/>
      <c r="E68" s="313"/>
      <c r="F68" s="313"/>
      <c r="G68" s="313"/>
      <c r="H68" s="313"/>
      <c r="I68" s="313"/>
      <c r="J68" s="313"/>
      <c r="K68" s="313"/>
      <c r="L68" s="313"/>
      <c r="M68" s="314"/>
    </row>
    <row r="69" spans="1:13" ht="15.75">
      <c r="A69" s="315" t="str">
        <f>A51</f>
        <v>Quarter 7 status report (6/30/2019):</v>
      </c>
      <c r="B69" s="316"/>
      <c r="C69" s="316"/>
      <c r="D69" s="316"/>
      <c r="E69" s="316"/>
      <c r="F69" s="316"/>
      <c r="G69" s="316"/>
      <c r="H69" s="316"/>
      <c r="I69" s="316"/>
      <c r="J69" s="316"/>
      <c r="K69" s="316"/>
      <c r="L69" s="316"/>
      <c r="M69" s="317"/>
    </row>
    <row r="70" spans="1:13" ht="15">
      <c r="A70" s="312"/>
      <c r="B70" s="313"/>
      <c r="C70" s="313"/>
      <c r="D70" s="313"/>
      <c r="E70" s="313"/>
      <c r="F70" s="313"/>
      <c r="G70" s="313"/>
      <c r="H70" s="313"/>
      <c r="I70" s="313"/>
      <c r="J70" s="313"/>
      <c r="K70" s="313"/>
      <c r="L70" s="313"/>
      <c r="M70" s="314"/>
    </row>
    <row r="71" spans="1:13" ht="15.75">
      <c r="A71" s="315" t="str">
        <f>A53</f>
        <v>Quarter 8 status report (9/30/2019):</v>
      </c>
      <c r="B71" s="316"/>
      <c r="C71" s="316"/>
      <c r="D71" s="316"/>
      <c r="E71" s="316"/>
      <c r="F71" s="316"/>
      <c r="G71" s="316"/>
      <c r="H71" s="316"/>
      <c r="I71" s="316"/>
      <c r="J71" s="316"/>
      <c r="K71" s="316"/>
      <c r="L71" s="316"/>
      <c r="M71" s="317"/>
    </row>
    <row r="72" spans="1:13" ht="15.75" thickBot="1">
      <c r="A72" s="344"/>
      <c r="B72" s="345"/>
      <c r="C72" s="345"/>
      <c r="D72" s="345"/>
      <c r="E72" s="345"/>
      <c r="F72" s="345"/>
      <c r="G72" s="345"/>
      <c r="H72" s="345"/>
      <c r="I72" s="345"/>
      <c r="J72" s="345"/>
      <c r="K72" s="345"/>
      <c r="L72" s="345"/>
      <c r="M72" s="346"/>
    </row>
    <row r="73" spans="1:13" ht="15" customHeight="1" thickBot="1">
      <c r="A73" s="331" t="s">
        <v>214</v>
      </c>
      <c r="B73" s="332"/>
      <c r="C73" s="332"/>
      <c r="D73" s="332"/>
      <c r="E73" s="332"/>
      <c r="F73" s="332"/>
      <c r="G73" s="332"/>
      <c r="H73" s="332"/>
      <c r="I73" s="332"/>
      <c r="J73" s="332"/>
      <c r="K73" s="333"/>
      <c r="L73" s="337" t="s">
        <v>5</v>
      </c>
      <c r="M73" s="338"/>
    </row>
    <row r="74" spans="1:13" ht="15.75" thickBot="1">
      <c r="A74" s="334"/>
      <c r="B74" s="335"/>
      <c r="C74" s="335"/>
      <c r="D74" s="335"/>
      <c r="E74" s="335"/>
      <c r="F74" s="335"/>
      <c r="G74" s="335"/>
      <c r="H74" s="335"/>
      <c r="I74" s="335"/>
      <c r="J74" s="335"/>
      <c r="K74" s="336"/>
      <c r="L74" s="339"/>
      <c r="M74" s="340"/>
    </row>
    <row r="75" spans="1:13" ht="15.75">
      <c r="A75" s="309" t="str">
        <f>A57</f>
        <v>Quarter 1 status report (12/31/2017):</v>
      </c>
      <c r="B75" s="310"/>
      <c r="C75" s="310"/>
      <c r="D75" s="310"/>
      <c r="E75" s="310"/>
      <c r="F75" s="310"/>
      <c r="G75" s="310"/>
      <c r="H75" s="310"/>
      <c r="I75" s="310"/>
      <c r="J75" s="310"/>
      <c r="K75" s="310"/>
      <c r="L75" s="310"/>
      <c r="M75" s="311"/>
    </row>
    <row r="76" spans="1:13" ht="15">
      <c r="A76" s="312"/>
      <c r="B76" s="313"/>
      <c r="C76" s="313"/>
      <c r="D76" s="313"/>
      <c r="E76" s="313"/>
      <c r="F76" s="313"/>
      <c r="G76" s="313"/>
      <c r="H76" s="313"/>
      <c r="I76" s="313"/>
      <c r="J76" s="313"/>
      <c r="K76" s="313"/>
      <c r="L76" s="313"/>
      <c r="M76" s="314"/>
    </row>
    <row r="77" spans="1:13" ht="15.75">
      <c r="A77" s="315" t="str">
        <f>A59</f>
        <v>Quarter 2 status report (3/31/2018):</v>
      </c>
      <c r="B77" s="316"/>
      <c r="C77" s="316"/>
      <c r="D77" s="316"/>
      <c r="E77" s="316"/>
      <c r="F77" s="316"/>
      <c r="G77" s="316"/>
      <c r="H77" s="316"/>
      <c r="I77" s="316"/>
      <c r="J77" s="316"/>
      <c r="K77" s="316"/>
      <c r="L77" s="316"/>
      <c r="M77" s="317"/>
    </row>
    <row r="78" spans="1:13" ht="15">
      <c r="A78" s="312"/>
      <c r="B78" s="313"/>
      <c r="C78" s="313"/>
      <c r="D78" s="313"/>
      <c r="E78" s="313"/>
      <c r="F78" s="313"/>
      <c r="G78" s="313"/>
      <c r="H78" s="313"/>
      <c r="I78" s="313"/>
      <c r="J78" s="313"/>
      <c r="K78" s="313"/>
      <c r="L78" s="313"/>
      <c r="M78" s="314"/>
    </row>
    <row r="79" spans="1:13" ht="15.75">
      <c r="A79" s="315" t="str">
        <f>A61</f>
        <v>Quarter 3 status report (6/30/2018):</v>
      </c>
      <c r="B79" s="316"/>
      <c r="C79" s="316"/>
      <c r="D79" s="316"/>
      <c r="E79" s="316"/>
      <c r="F79" s="316"/>
      <c r="G79" s="316"/>
      <c r="H79" s="316"/>
      <c r="I79" s="316"/>
      <c r="J79" s="316"/>
      <c r="K79" s="316"/>
      <c r="L79" s="316"/>
      <c r="M79" s="317"/>
    </row>
    <row r="80" spans="1:13" ht="15">
      <c r="A80" s="312"/>
      <c r="B80" s="313"/>
      <c r="C80" s="313"/>
      <c r="D80" s="313"/>
      <c r="E80" s="313"/>
      <c r="F80" s="313"/>
      <c r="G80" s="313"/>
      <c r="H80" s="313"/>
      <c r="I80" s="313"/>
      <c r="J80" s="313"/>
      <c r="K80" s="313"/>
      <c r="L80" s="313"/>
      <c r="M80" s="314"/>
    </row>
    <row r="81" spans="1:13" ht="15.75">
      <c r="A81" s="315" t="str">
        <f>A63</f>
        <v>Quarter 4 status report (9/30/2018):</v>
      </c>
      <c r="B81" s="316"/>
      <c r="C81" s="316"/>
      <c r="D81" s="316"/>
      <c r="E81" s="316"/>
      <c r="F81" s="316"/>
      <c r="G81" s="316"/>
      <c r="H81" s="316"/>
      <c r="I81" s="316"/>
      <c r="J81" s="316"/>
      <c r="K81" s="316"/>
      <c r="L81" s="316"/>
      <c r="M81" s="317"/>
    </row>
    <row r="82" spans="1:13" ht="15">
      <c r="A82" s="312"/>
      <c r="B82" s="313"/>
      <c r="C82" s="313"/>
      <c r="D82" s="313"/>
      <c r="E82" s="313"/>
      <c r="F82" s="313"/>
      <c r="G82" s="313"/>
      <c r="H82" s="313"/>
      <c r="I82" s="313"/>
      <c r="J82" s="313"/>
      <c r="K82" s="313"/>
      <c r="L82" s="313"/>
      <c r="M82" s="314"/>
    </row>
    <row r="83" spans="1:13" ht="15.75">
      <c r="A83" s="315" t="str">
        <f>A65</f>
        <v>Quarter 5 status report (12/31/2018):</v>
      </c>
      <c r="B83" s="316"/>
      <c r="C83" s="316"/>
      <c r="D83" s="316"/>
      <c r="E83" s="316"/>
      <c r="F83" s="316"/>
      <c r="G83" s="316"/>
      <c r="H83" s="316"/>
      <c r="I83" s="316"/>
      <c r="J83" s="316"/>
      <c r="K83" s="316"/>
      <c r="L83" s="316"/>
      <c r="M83" s="317"/>
    </row>
    <row r="84" spans="1:13" ht="15">
      <c r="A84" s="312"/>
      <c r="B84" s="313"/>
      <c r="C84" s="313"/>
      <c r="D84" s="313"/>
      <c r="E84" s="313"/>
      <c r="F84" s="313"/>
      <c r="G84" s="313"/>
      <c r="H84" s="313"/>
      <c r="I84" s="313"/>
      <c r="J84" s="313"/>
      <c r="K84" s="313"/>
      <c r="L84" s="313"/>
      <c r="M84" s="314"/>
    </row>
    <row r="85" spans="1:13" ht="15.75">
      <c r="A85" s="315" t="str">
        <f>A67</f>
        <v>Quarter 6 status report (3/31/2019):</v>
      </c>
      <c r="B85" s="316"/>
      <c r="C85" s="316"/>
      <c r="D85" s="316"/>
      <c r="E85" s="316"/>
      <c r="F85" s="316"/>
      <c r="G85" s="316"/>
      <c r="H85" s="316"/>
      <c r="I85" s="316"/>
      <c r="J85" s="316"/>
      <c r="K85" s="316"/>
      <c r="L85" s="316"/>
      <c r="M85" s="317"/>
    </row>
    <row r="86" spans="1:13" ht="15">
      <c r="A86" s="312"/>
      <c r="B86" s="313"/>
      <c r="C86" s="313"/>
      <c r="D86" s="313"/>
      <c r="E86" s="313"/>
      <c r="F86" s="313"/>
      <c r="G86" s="313"/>
      <c r="H86" s="313"/>
      <c r="I86" s="313"/>
      <c r="J86" s="313"/>
      <c r="K86" s="313"/>
      <c r="L86" s="313"/>
      <c r="M86" s="314"/>
    </row>
    <row r="87" spans="1:13" ht="15.75">
      <c r="A87" s="315" t="str">
        <f>A69</f>
        <v>Quarter 7 status report (6/30/2019):</v>
      </c>
      <c r="B87" s="316"/>
      <c r="C87" s="316"/>
      <c r="D87" s="316"/>
      <c r="E87" s="316"/>
      <c r="F87" s="316"/>
      <c r="G87" s="316"/>
      <c r="H87" s="316"/>
      <c r="I87" s="316"/>
      <c r="J87" s="316"/>
      <c r="K87" s="316"/>
      <c r="L87" s="316"/>
      <c r="M87" s="317"/>
    </row>
    <row r="88" spans="1:13" ht="15">
      <c r="A88" s="312"/>
      <c r="B88" s="313"/>
      <c r="C88" s="313"/>
      <c r="D88" s="313"/>
      <c r="E88" s="313"/>
      <c r="F88" s="313"/>
      <c r="G88" s="313"/>
      <c r="H88" s="313"/>
      <c r="I88" s="313"/>
      <c r="J88" s="313"/>
      <c r="K88" s="313"/>
      <c r="L88" s="313"/>
      <c r="M88" s="314"/>
    </row>
    <row r="89" spans="1:13" ht="15.75">
      <c r="A89" s="315" t="str">
        <f>A71</f>
        <v>Quarter 8 status report (9/30/2019):</v>
      </c>
      <c r="B89" s="316"/>
      <c r="C89" s="316"/>
      <c r="D89" s="316"/>
      <c r="E89" s="316"/>
      <c r="F89" s="316"/>
      <c r="G89" s="316"/>
      <c r="H89" s="316"/>
      <c r="I89" s="316"/>
      <c r="J89" s="316"/>
      <c r="K89" s="316"/>
      <c r="L89" s="316"/>
      <c r="M89" s="317"/>
    </row>
    <row r="90" spans="1:13" ht="15.75" thickBot="1">
      <c r="A90" s="344"/>
      <c r="B90" s="345"/>
      <c r="C90" s="345"/>
      <c r="D90" s="345"/>
      <c r="E90" s="345"/>
      <c r="F90" s="345"/>
      <c r="G90" s="345"/>
      <c r="H90" s="345"/>
      <c r="I90" s="345"/>
      <c r="J90" s="345"/>
      <c r="K90" s="345"/>
      <c r="L90" s="345"/>
      <c r="M90" s="346"/>
    </row>
    <row r="91" spans="1:13" ht="15" customHeight="1" thickBot="1">
      <c r="A91" s="331" t="s">
        <v>211</v>
      </c>
      <c r="B91" s="332"/>
      <c r="C91" s="332"/>
      <c r="D91" s="332"/>
      <c r="E91" s="332"/>
      <c r="F91" s="332"/>
      <c r="G91" s="332"/>
      <c r="H91" s="332"/>
      <c r="I91" s="332"/>
      <c r="J91" s="332"/>
      <c r="K91" s="333"/>
      <c r="L91" s="337" t="s">
        <v>5</v>
      </c>
      <c r="M91" s="338"/>
    </row>
    <row r="92" spans="1:13" ht="15.75" thickBot="1">
      <c r="A92" s="334"/>
      <c r="B92" s="335"/>
      <c r="C92" s="335"/>
      <c r="D92" s="335"/>
      <c r="E92" s="335"/>
      <c r="F92" s="335"/>
      <c r="G92" s="335"/>
      <c r="H92" s="335"/>
      <c r="I92" s="335"/>
      <c r="J92" s="335"/>
      <c r="K92" s="336"/>
      <c r="L92" s="339"/>
      <c r="M92" s="340"/>
    </row>
    <row r="93" spans="1:13" ht="15.75">
      <c r="A93" s="309" t="str">
        <f>A75</f>
        <v>Quarter 1 status report (12/31/2017):</v>
      </c>
      <c r="B93" s="310"/>
      <c r="C93" s="310"/>
      <c r="D93" s="310"/>
      <c r="E93" s="310"/>
      <c r="F93" s="310"/>
      <c r="G93" s="310"/>
      <c r="H93" s="310"/>
      <c r="I93" s="310"/>
      <c r="J93" s="310"/>
      <c r="K93" s="310"/>
      <c r="L93" s="310"/>
      <c r="M93" s="311"/>
    </row>
    <row r="94" spans="1:13" ht="15">
      <c r="A94" s="312"/>
      <c r="B94" s="313"/>
      <c r="C94" s="313"/>
      <c r="D94" s="313"/>
      <c r="E94" s="313"/>
      <c r="F94" s="313"/>
      <c r="G94" s="313"/>
      <c r="H94" s="313"/>
      <c r="I94" s="313"/>
      <c r="J94" s="313"/>
      <c r="K94" s="313"/>
      <c r="L94" s="313"/>
      <c r="M94" s="314"/>
    </row>
    <row r="95" spans="1:13" ht="15.75">
      <c r="A95" s="315" t="str">
        <f>A77</f>
        <v>Quarter 2 status report (3/31/2018):</v>
      </c>
      <c r="B95" s="316"/>
      <c r="C95" s="316"/>
      <c r="D95" s="316"/>
      <c r="E95" s="316"/>
      <c r="F95" s="316"/>
      <c r="G95" s="316"/>
      <c r="H95" s="316"/>
      <c r="I95" s="316"/>
      <c r="J95" s="316"/>
      <c r="K95" s="316"/>
      <c r="L95" s="316"/>
      <c r="M95" s="317"/>
    </row>
    <row r="96" spans="1:13" ht="15">
      <c r="A96" s="312"/>
      <c r="B96" s="313"/>
      <c r="C96" s="313"/>
      <c r="D96" s="313"/>
      <c r="E96" s="313"/>
      <c r="F96" s="313"/>
      <c r="G96" s="313"/>
      <c r="H96" s="313"/>
      <c r="I96" s="313"/>
      <c r="J96" s="313"/>
      <c r="K96" s="313"/>
      <c r="L96" s="313"/>
      <c r="M96" s="314"/>
    </row>
    <row r="97" spans="1:13" ht="15.75">
      <c r="A97" s="315" t="str">
        <f>A79</f>
        <v>Quarter 3 status report (6/30/2018):</v>
      </c>
      <c r="B97" s="316"/>
      <c r="C97" s="316"/>
      <c r="D97" s="316"/>
      <c r="E97" s="316"/>
      <c r="F97" s="316"/>
      <c r="G97" s="316"/>
      <c r="H97" s="316"/>
      <c r="I97" s="316"/>
      <c r="J97" s="316"/>
      <c r="K97" s="316"/>
      <c r="L97" s="316"/>
      <c r="M97" s="317"/>
    </row>
    <row r="98" spans="1:13" ht="15">
      <c r="A98" s="312"/>
      <c r="B98" s="313"/>
      <c r="C98" s="313"/>
      <c r="D98" s="313"/>
      <c r="E98" s="313"/>
      <c r="F98" s="313"/>
      <c r="G98" s="313"/>
      <c r="H98" s="313"/>
      <c r="I98" s="313"/>
      <c r="J98" s="313"/>
      <c r="K98" s="313"/>
      <c r="L98" s="313"/>
      <c r="M98" s="314"/>
    </row>
    <row r="99" spans="1:13" ht="15.75">
      <c r="A99" s="315" t="str">
        <f>A81</f>
        <v>Quarter 4 status report (9/30/2018):</v>
      </c>
      <c r="B99" s="316"/>
      <c r="C99" s="316"/>
      <c r="D99" s="316"/>
      <c r="E99" s="316"/>
      <c r="F99" s="316"/>
      <c r="G99" s="316"/>
      <c r="H99" s="316"/>
      <c r="I99" s="316"/>
      <c r="J99" s="316"/>
      <c r="K99" s="316"/>
      <c r="L99" s="316"/>
      <c r="M99" s="317"/>
    </row>
    <row r="100" spans="1:13" ht="15">
      <c r="A100" s="312"/>
      <c r="B100" s="313"/>
      <c r="C100" s="313"/>
      <c r="D100" s="313"/>
      <c r="E100" s="313"/>
      <c r="F100" s="313"/>
      <c r="G100" s="313"/>
      <c r="H100" s="313"/>
      <c r="I100" s="313"/>
      <c r="J100" s="313"/>
      <c r="K100" s="313"/>
      <c r="L100" s="313"/>
      <c r="M100" s="314"/>
    </row>
    <row r="101" spans="1:13" ht="15.75">
      <c r="A101" s="315" t="str">
        <f>A83</f>
        <v>Quarter 5 status report (12/31/2018):</v>
      </c>
      <c r="B101" s="316"/>
      <c r="C101" s="316"/>
      <c r="D101" s="316"/>
      <c r="E101" s="316"/>
      <c r="F101" s="316"/>
      <c r="G101" s="316"/>
      <c r="H101" s="316"/>
      <c r="I101" s="316"/>
      <c r="J101" s="316"/>
      <c r="K101" s="316"/>
      <c r="L101" s="316"/>
      <c r="M101" s="317"/>
    </row>
    <row r="102" spans="1:13" ht="15">
      <c r="A102" s="312"/>
      <c r="B102" s="313"/>
      <c r="C102" s="313"/>
      <c r="D102" s="313"/>
      <c r="E102" s="313"/>
      <c r="F102" s="313"/>
      <c r="G102" s="313"/>
      <c r="H102" s="313"/>
      <c r="I102" s="313"/>
      <c r="J102" s="313"/>
      <c r="K102" s="313"/>
      <c r="L102" s="313"/>
      <c r="M102" s="314"/>
    </row>
    <row r="103" spans="1:13" ht="15.75">
      <c r="A103" s="315" t="str">
        <f>A85</f>
        <v>Quarter 6 status report (3/31/2019):</v>
      </c>
      <c r="B103" s="316"/>
      <c r="C103" s="316"/>
      <c r="D103" s="316"/>
      <c r="E103" s="316"/>
      <c r="F103" s="316"/>
      <c r="G103" s="316"/>
      <c r="H103" s="316"/>
      <c r="I103" s="316"/>
      <c r="J103" s="316"/>
      <c r="K103" s="316"/>
      <c r="L103" s="316"/>
      <c r="M103" s="317"/>
    </row>
    <row r="104" spans="1:13" ht="15">
      <c r="A104" s="312"/>
      <c r="B104" s="313"/>
      <c r="C104" s="313"/>
      <c r="D104" s="313"/>
      <c r="E104" s="313"/>
      <c r="F104" s="313"/>
      <c r="G104" s="313"/>
      <c r="H104" s="313"/>
      <c r="I104" s="313"/>
      <c r="J104" s="313"/>
      <c r="K104" s="313"/>
      <c r="L104" s="313"/>
      <c r="M104" s="314"/>
    </row>
    <row r="105" spans="1:13" ht="15.75">
      <c r="A105" s="315" t="str">
        <f>A87</f>
        <v>Quarter 7 status report (6/30/2019):</v>
      </c>
      <c r="B105" s="316"/>
      <c r="C105" s="316"/>
      <c r="D105" s="316"/>
      <c r="E105" s="316"/>
      <c r="F105" s="316"/>
      <c r="G105" s="316"/>
      <c r="H105" s="316"/>
      <c r="I105" s="316"/>
      <c r="J105" s="316"/>
      <c r="K105" s="316"/>
      <c r="L105" s="316"/>
      <c r="M105" s="317"/>
    </row>
    <row r="106" spans="1:13" ht="15">
      <c r="A106" s="312"/>
      <c r="B106" s="313"/>
      <c r="C106" s="313"/>
      <c r="D106" s="313"/>
      <c r="E106" s="313"/>
      <c r="F106" s="313"/>
      <c r="G106" s="313"/>
      <c r="H106" s="313"/>
      <c r="I106" s="313"/>
      <c r="J106" s="313"/>
      <c r="K106" s="313"/>
      <c r="L106" s="313"/>
      <c r="M106" s="314"/>
    </row>
    <row r="107" spans="1:13" ht="15.75">
      <c r="A107" s="315" t="str">
        <f>A89</f>
        <v>Quarter 8 status report (9/30/2019):</v>
      </c>
      <c r="B107" s="316"/>
      <c r="C107" s="316"/>
      <c r="D107" s="316"/>
      <c r="E107" s="316"/>
      <c r="F107" s="316"/>
      <c r="G107" s="316"/>
      <c r="H107" s="316"/>
      <c r="I107" s="316"/>
      <c r="J107" s="316"/>
      <c r="K107" s="316"/>
      <c r="L107" s="316"/>
      <c r="M107" s="317"/>
    </row>
    <row r="108" spans="1:13" ht="15.75" thickBot="1">
      <c r="A108" s="344"/>
      <c r="B108" s="345"/>
      <c r="C108" s="345"/>
      <c r="D108" s="345"/>
      <c r="E108" s="345"/>
      <c r="F108" s="345"/>
      <c r="G108" s="345"/>
      <c r="H108" s="345"/>
      <c r="I108" s="345"/>
      <c r="J108" s="345"/>
      <c r="K108" s="345"/>
      <c r="L108" s="345"/>
      <c r="M108" s="346"/>
    </row>
    <row r="109" spans="1:13" ht="15" customHeight="1" thickBot="1">
      <c r="A109" s="331" t="s">
        <v>215</v>
      </c>
      <c r="B109" s="332"/>
      <c r="C109" s="332"/>
      <c r="D109" s="332"/>
      <c r="E109" s="332"/>
      <c r="F109" s="332"/>
      <c r="G109" s="332"/>
      <c r="H109" s="332"/>
      <c r="I109" s="332"/>
      <c r="J109" s="332"/>
      <c r="K109" s="333"/>
      <c r="L109" s="337" t="s">
        <v>5</v>
      </c>
      <c r="M109" s="338"/>
    </row>
    <row r="110" spans="1:13" ht="15.75" thickBot="1">
      <c r="A110" s="334"/>
      <c r="B110" s="335"/>
      <c r="C110" s="335"/>
      <c r="D110" s="335"/>
      <c r="E110" s="335"/>
      <c r="F110" s="335"/>
      <c r="G110" s="335"/>
      <c r="H110" s="335"/>
      <c r="I110" s="335"/>
      <c r="J110" s="335"/>
      <c r="K110" s="336"/>
      <c r="L110" s="339"/>
      <c r="M110" s="340"/>
    </row>
    <row r="111" spans="1:13" ht="15.75">
      <c r="A111" s="309" t="str">
        <f>A93</f>
        <v>Quarter 1 status report (12/31/2017):</v>
      </c>
      <c r="B111" s="310"/>
      <c r="C111" s="310"/>
      <c r="D111" s="310"/>
      <c r="E111" s="310"/>
      <c r="F111" s="310"/>
      <c r="G111" s="310"/>
      <c r="H111" s="310"/>
      <c r="I111" s="310"/>
      <c r="J111" s="310"/>
      <c r="K111" s="310"/>
      <c r="L111" s="310"/>
      <c r="M111" s="311"/>
    </row>
    <row r="112" spans="1:13" ht="15">
      <c r="A112" s="312"/>
      <c r="B112" s="313"/>
      <c r="C112" s="313"/>
      <c r="D112" s="313"/>
      <c r="E112" s="313"/>
      <c r="F112" s="313"/>
      <c r="G112" s="313"/>
      <c r="H112" s="313"/>
      <c r="I112" s="313"/>
      <c r="J112" s="313"/>
      <c r="K112" s="313"/>
      <c r="L112" s="313"/>
      <c r="M112" s="314"/>
    </row>
    <row r="113" spans="1:13" ht="15.75">
      <c r="A113" s="315" t="str">
        <f>A95</f>
        <v>Quarter 2 status report (3/31/2018):</v>
      </c>
      <c r="B113" s="316"/>
      <c r="C113" s="316"/>
      <c r="D113" s="316"/>
      <c r="E113" s="316"/>
      <c r="F113" s="316"/>
      <c r="G113" s="316"/>
      <c r="H113" s="316"/>
      <c r="I113" s="316"/>
      <c r="J113" s="316"/>
      <c r="K113" s="316"/>
      <c r="L113" s="316"/>
      <c r="M113" s="317"/>
    </row>
    <row r="114" spans="1:13" ht="15">
      <c r="A114" s="312"/>
      <c r="B114" s="313"/>
      <c r="C114" s="313"/>
      <c r="D114" s="313"/>
      <c r="E114" s="313"/>
      <c r="F114" s="313"/>
      <c r="G114" s="313"/>
      <c r="H114" s="313"/>
      <c r="I114" s="313"/>
      <c r="J114" s="313"/>
      <c r="K114" s="313"/>
      <c r="L114" s="313"/>
      <c r="M114" s="314"/>
    </row>
    <row r="115" spans="1:13" ht="15.75">
      <c r="A115" s="315" t="str">
        <f>A97</f>
        <v>Quarter 3 status report (6/30/2018):</v>
      </c>
      <c r="B115" s="316"/>
      <c r="C115" s="316"/>
      <c r="D115" s="316"/>
      <c r="E115" s="316"/>
      <c r="F115" s="316"/>
      <c r="G115" s="316"/>
      <c r="H115" s="316"/>
      <c r="I115" s="316"/>
      <c r="J115" s="316"/>
      <c r="K115" s="316"/>
      <c r="L115" s="316"/>
      <c r="M115" s="317"/>
    </row>
    <row r="116" spans="1:13" ht="15">
      <c r="A116" s="312"/>
      <c r="B116" s="313"/>
      <c r="C116" s="313"/>
      <c r="D116" s="313"/>
      <c r="E116" s="313"/>
      <c r="F116" s="313"/>
      <c r="G116" s="313"/>
      <c r="H116" s="313"/>
      <c r="I116" s="313"/>
      <c r="J116" s="313"/>
      <c r="K116" s="313"/>
      <c r="L116" s="313"/>
      <c r="M116" s="314"/>
    </row>
    <row r="117" spans="1:13" ht="15.75">
      <c r="A117" s="315" t="str">
        <f>A99</f>
        <v>Quarter 4 status report (9/30/2018):</v>
      </c>
      <c r="B117" s="316"/>
      <c r="C117" s="316"/>
      <c r="D117" s="316"/>
      <c r="E117" s="316"/>
      <c r="F117" s="316"/>
      <c r="G117" s="316"/>
      <c r="H117" s="316"/>
      <c r="I117" s="316"/>
      <c r="J117" s="316"/>
      <c r="K117" s="316"/>
      <c r="L117" s="316"/>
      <c r="M117" s="317"/>
    </row>
    <row r="118" spans="1:13" ht="15">
      <c r="A118" s="312"/>
      <c r="B118" s="313"/>
      <c r="C118" s="313"/>
      <c r="D118" s="313"/>
      <c r="E118" s="313"/>
      <c r="F118" s="313"/>
      <c r="G118" s="313"/>
      <c r="H118" s="313"/>
      <c r="I118" s="313"/>
      <c r="J118" s="313"/>
      <c r="K118" s="313"/>
      <c r="L118" s="313"/>
      <c r="M118" s="314"/>
    </row>
    <row r="119" spans="1:13" ht="15.75">
      <c r="A119" s="315" t="str">
        <f>A101</f>
        <v>Quarter 5 status report (12/31/2018):</v>
      </c>
      <c r="B119" s="316"/>
      <c r="C119" s="316"/>
      <c r="D119" s="316"/>
      <c r="E119" s="316"/>
      <c r="F119" s="316"/>
      <c r="G119" s="316"/>
      <c r="H119" s="316"/>
      <c r="I119" s="316"/>
      <c r="J119" s="316"/>
      <c r="K119" s="316"/>
      <c r="L119" s="316"/>
      <c r="M119" s="317"/>
    </row>
    <row r="120" spans="1:13" ht="15">
      <c r="A120" s="312"/>
      <c r="B120" s="313"/>
      <c r="C120" s="313"/>
      <c r="D120" s="313"/>
      <c r="E120" s="313"/>
      <c r="F120" s="313"/>
      <c r="G120" s="313"/>
      <c r="H120" s="313"/>
      <c r="I120" s="313"/>
      <c r="J120" s="313"/>
      <c r="K120" s="313"/>
      <c r="L120" s="313"/>
      <c r="M120" s="314"/>
    </row>
    <row r="121" spans="1:13" ht="15.75">
      <c r="A121" s="315" t="str">
        <f>A103</f>
        <v>Quarter 6 status report (3/31/2019):</v>
      </c>
      <c r="B121" s="316"/>
      <c r="C121" s="316"/>
      <c r="D121" s="316"/>
      <c r="E121" s="316"/>
      <c r="F121" s="316"/>
      <c r="G121" s="316"/>
      <c r="H121" s="316"/>
      <c r="I121" s="316"/>
      <c r="J121" s="316"/>
      <c r="K121" s="316"/>
      <c r="L121" s="316"/>
      <c r="M121" s="317"/>
    </row>
    <row r="122" spans="1:13" ht="15">
      <c r="A122" s="312"/>
      <c r="B122" s="313"/>
      <c r="C122" s="313"/>
      <c r="D122" s="313"/>
      <c r="E122" s="313"/>
      <c r="F122" s="313"/>
      <c r="G122" s="313"/>
      <c r="H122" s="313"/>
      <c r="I122" s="313"/>
      <c r="J122" s="313"/>
      <c r="K122" s="313"/>
      <c r="L122" s="313"/>
      <c r="M122" s="314"/>
    </row>
    <row r="123" spans="1:13" ht="15.75">
      <c r="A123" s="315" t="str">
        <f>A105</f>
        <v>Quarter 7 status report (6/30/2019):</v>
      </c>
      <c r="B123" s="316"/>
      <c r="C123" s="316"/>
      <c r="D123" s="316"/>
      <c r="E123" s="316"/>
      <c r="F123" s="316"/>
      <c r="G123" s="316"/>
      <c r="H123" s="316"/>
      <c r="I123" s="316"/>
      <c r="J123" s="316"/>
      <c r="K123" s="316"/>
      <c r="L123" s="316"/>
      <c r="M123" s="317"/>
    </row>
    <row r="124" spans="1:13" ht="15">
      <c r="A124" s="312"/>
      <c r="B124" s="313"/>
      <c r="C124" s="313"/>
      <c r="D124" s="313"/>
      <c r="E124" s="313"/>
      <c r="F124" s="313"/>
      <c r="G124" s="313"/>
      <c r="H124" s="313"/>
      <c r="I124" s="313"/>
      <c r="J124" s="313"/>
      <c r="K124" s="313"/>
      <c r="L124" s="313"/>
      <c r="M124" s="314"/>
    </row>
    <row r="125" spans="1:13" ht="15.75">
      <c r="A125" s="315" t="str">
        <f>A107</f>
        <v>Quarter 8 status report (9/30/2019):</v>
      </c>
      <c r="B125" s="316"/>
      <c r="C125" s="316"/>
      <c r="D125" s="316"/>
      <c r="E125" s="316"/>
      <c r="F125" s="316"/>
      <c r="G125" s="316"/>
      <c r="H125" s="316"/>
      <c r="I125" s="316"/>
      <c r="J125" s="316"/>
      <c r="K125" s="316"/>
      <c r="L125" s="316"/>
      <c r="M125" s="317"/>
    </row>
    <row r="126" spans="1:13" ht="15.75" thickBot="1">
      <c r="A126" s="344"/>
      <c r="B126" s="345"/>
      <c r="C126" s="345"/>
      <c r="D126" s="345"/>
      <c r="E126" s="345"/>
      <c r="F126" s="345"/>
      <c r="G126" s="345"/>
      <c r="H126" s="345"/>
      <c r="I126" s="345"/>
      <c r="J126" s="345"/>
      <c r="K126" s="345"/>
      <c r="L126" s="345"/>
      <c r="M126" s="346"/>
    </row>
    <row r="127" spans="1:13" ht="15" customHeight="1" thickBot="1">
      <c r="A127" s="331" t="s">
        <v>216</v>
      </c>
      <c r="B127" s="332"/>
      <c r="C127" s="332"/>
      <c r="D127" s="332"/>
      <c r="E127" s="332"/>
      <c r="F127" s="332"/>
      <c r="G127" s="332"/>
      <c r="H127" s="332"/>
      <c r="I127" s="332"/>
      <c r="J127" s="332"/>
      <c r="K127" s="333"/>
      <c r="L127" s="337" t="s">
        <v>5</v>
      </c>
      <c r="M127" s="338"/>
    </row>
    <row r="128" spans="1:13" ht="15.75" thickBot="1">
      <c r="A128" s="334"/>
      <c r="B128" s="335"/>
      <c r="C128" s="335"/>
      <c r="D128" s="335"/>
      <c r="E128" s="335"/>
      <c r="F128" s="335"/>
      <c r="G128" s="335"/>
      <c r="H128" s="335"/>
      <c r="I128" s="335"/>
      <c r="J128" s="335"/>
      <c r="K128" s="336"/>
      <c r="L128" s="339"/>
      <c r="M128" s="340"/>
    </row>
    <row r="129" spans="1:13" ht="15.75">
      <c r="A129" s="309" t="str">
        <f>A111</f>
        <v>Quarter 1 status report (12/31/2017):</v>
      </c>
      <c r="B129" s="310"/>
      <c r="C129" s="310"/>
      <c r="D129" s="310"/>
      <c r="E129" s="310"/>
      <c r="F129" s="310"/>
      <c r="G129" s="310"/>
      <c r="H129" s="310"/>
      <c r="I129" s="310"/>
      <c r="J129" s="310"/>
      <c r="K129" s="310"/>
      <c r="L129" s="310"/>
      <c r="M129" s="311"/>
    </row>
    <row r="130" spans="1:13" ht="15">
      <c r="A130" s="312"/>
      <c r="B130" s="313"/>
      <c r="C130" s="313"/>
      <c r="D130" s="313"/>
      <c r="E130" s="313"/>
      <c r="F130" s="313"/>
      <c r="G130" s="313"/>
      <c r="H130" s="313"/>
      <c r="I130" s="313"/>
      <c r="J130" s="313"/>
      <c r="K130" s="313"/>
      <c r="L130" s="313"/>
      <c r="M130" s="314"/>
    </row>
    <row r="131" spans="1:13" ht="15.75">
      <c r="A131" s="315" t="str">
        <f>A113</f>
        <v>Quarter 2 status report (3/31/2018):</v>
      </c>
      <c r="B131" s="316"/>
      <c r="C131" s="316"/>
      <c r="D131" s="316"/>
      <c r="E131" s="316"/>
      <c r="F131" s="316"/>
      <c r="G131" s="316"/>
      <c r="H131" s="316"/>
      <c r="I131" s="316"/>
      <c r="J131" s="316"/>
      <c r="K131" s="316"/>
      <c r="L131" s="316"/>
      <c r="M131" s="317"/>
    </row>
    <row r="132" spans="1:13" ht="15">
      <c r="A132" s="312"/>
      <c r="B132" s="313"/>
      <c r="C132" s="313"/>
      <c r="D132" s="313"/>
      <c r="E132" s="313"/>
      <c r="F132" s="313"/>
      <c r="G132" s="313"/>
      <c r="H132" s="313"/>
      <c r="I132" s="313"/>
      <c r="J132" s="313"/>
      <c r="K132" s="313"/>
      <c r="L132" s="313"/>
      <c r="M132" s="314"/>
    </row>
    <row r="133" spans="1:13" ht="15.75">
      <c r="A133" s="315" t="str">
        <f>A115</f>
        <v>Quarter 3 status report (6/30/2018):</v>
      </c>
      <c r="B133" s="316"/>
      <c r="C133" s="316"/>
      <c r="D133" s="316"/>
      <c r="E133" s="316"/>
      <c r="F133" s="316"/>
      <c r="G133" s="316"/>
      <c r="H133" s="316"/>
      <c r="I133" s="316"/>
      <c r="J133" s="316"/>
      <c r="K133" s="316"/>
      <c r="L133" s="316"/>
      <c r="M133" s="317"/>
    </row>
    <row r="134" spans="1:13" ht="15">
      <c r="A134" s="312"/>
      <c r="B134" s="313"/>
      <c r="C134" s="313"/>
      <c r="D134" s="313"/>
      <c r="E134" s="313"/>
      <c r="F134" s="313"/>
      <c r="G134" s="313"/>
      <c r="H134" s="313"/>
      <c r="I134" s="313"/>
      <c r="J134" s="313"/>
      <c r="K134" s="313"/>
      <c r="L134" s="313"/>
      <c r="M134" s="314"/>
    </row>
    <row r="135" spans="1:13" ht="15.75">
      <c r="A135" s="315" t="str">
        <f>A117</f>
        <v>Quarter 4 status report (9/30/2018):</v>
      </c>
      <c r="B135" s="316"/>
      <c r="C135" s="316"/>
      <c r="D135" s="316"/>
      <c r="E135" s="316"/>
      <c r="F135" s="316"/>
      <c r="G135" s="316"/>
      <c r="H135" s="316"/>
      <c r="I135" s="316"/>
      <c r="J135" s="316"/>
      <c r="K135" s="316"/>
      <c r="L135" s="316"/>
      <c r="M135" s="317"/>
    </row>
    <row r="136" spans="1:13" ht="15">
      <c r="A136" s="312"/>
      <c r="B136" s="313"/>
      <c r="C136" s="313"/>
      <c r="D136" s="313"/>
      <c r="E136" s="313"/>
      <c r="F136" s="313"/>
      <c r="G136" s="313"/>
      <c r="H136" s="313"/>
      <c r="I136" s="313"/>
      <c r="J136" s="313"/>
      <c r="K136" s="313"/>
      <c r="L136" s="313"/>
      <c r="M136" s="314"/>
    </row>
    <row r="137" spans="1:13" ht="15.75">
      <c r="A137" s="315" t="str">
        <f>A119</f>
        <v>Quarter 5 status report (12/31/2018):</v>
      </c>
      <c r="B137" s="316"/>
      <c r="C137" s="316"/>
      <c r="D137" s="316"/>
      <c r="E137" s="316"/>
      <c r="F137" s="316"/>
      <c r="G137" s="316"/>
      <c r="H137" s="316"/>
      <c r="I137" s="316"/>
      <c r="J137" s="316"/>
      <c r="K137" s="316"/>
      <c r="L137" s="316"/>
      <c r="M137" s="317"/>
    </row>
    <row r="138" spans="1:13" ht="15">
      <c r="A138" s="312"/>
      <c r="B138" s="313"/>
      <c r="C138" s="313"/>
      <c r="D138" s="313"/>
      <c r="E138" s="313"/>
      <c r="F138" s="313"/>
      <c r="G138" s="313"/>
      <c r="H138" s="313"/>
      <c r="I138" s="313"/>
      <c r="J138" s="313"/>
      <c r="K138" s="313"/>
      <c r="L138" s="313"/>
      <c r="M138" s="314"/>
    </row>
    <row r="139" spans="1:13" ht="15.75">
      <c r="A139" s="315" t="str">
        <f>A121</f>
        <v>Quarter 6 status report (3/31/2019):</v>
      </c>
      <c r="B139" s="316"/>
      <c r="C139" s="316"/>
      <c r="D139" s="316"/>
      <c r="E139" s="316"/>
      <c r="F139" s="316"/>
      <c r="G139" s="316"/>
      <c r="H139" s="316"/>
      <c r="I139" s="316"/>
      <c r="J139" s="316"/>
      <c r="K139" s="316"/>
      <c r="L139" s="316"/>
      <c r="M139" s="317"/>
    </row>
    <row r="140" spans="1:13" ht="15">
      <c r="A140" s="312"/>
      <c r="B140" s="313"/>
      <c r="C140" s="313"/>
      <c r="D140" s="313"/>
      <c r="E140" s="313"/>
      <c r="F140" s="313"/>
      <c r="G140" s="313"/>
      <c r="H140" s="313"/>
      <c r="I140" s="313"/>
      <c r="J140" s="313"/>
      <c r="K140" s="313"/>
      <c r="L140" s="313"/>
      <c r="M140" s="314"/>
    </row>
    <row r="141" spans="1:13" ht="15.75">
      <c r="A141" s="315" t="str">
        <f>A123</f>
        <v>Quarter 7 status report (6/30/2019):</v>
      </c>
      <c r="B141" s="316"/>
      <c r="C141" s="316"/>
      <c r="D141" s="316"/>
      <c r="E141" s="316"/>
      <c r="F141" s="316"/>
      <c r="G141" s="316"/>
      <c r="H141" s="316"/>
      <c r="I141" s="316"/>
      <c r="J141" s="316"/>
      <c r="K141" s="316"/>
      <c r="L141" s="316"/>
      <c r="M141" s="317"/>
    </row>
    <row r="142" spans="1:13" ht="15">
      <c r="A142" s="312"/>
      <c r="B142" s="313"/>
      <c r="C142" s="313"/>
      <c r="D142" s="313"/>
      <c r="E142" s="313"/>
      <c r="F142" s="313"/>
      <c r="G142" s="313"/>
      <c r="H142" s="313"/>
      <c r="I142" s="313"/>
      <c r="J142" s="313"/>
      <c r="K142" s="313"/>
      <c r="L142" s="313"/>
      <c r="M142" s="314"/>
    </row>
    <row r="143" spans="1:13" ht="15.75">
      <c r="A143" s="315" t="str">
        <f>A125</f>
        <v>Quarter 8 status report (9/30/2019):</v>
      </c>
      <c r="B143" s="316"/>
      <c r="C143" s="316"/>
      <c r="D143" s="316"/>
      <c r="E143" s="316"/>
      <c r="F143" s="316"/>
      <c r="G143" s="316"/>
      <c r="H143" s="316"/>
      <c r="I143" s="316"/>
      <c r="J143" s="316"/>
      <c r="K143" s="316"/>
      <c r="L143" s="316"/>
      <c r="M143" s="317"/>
    </row>
    <row r="144" spans="1:13" ht="15.75" thickBot="1">
      <c r="A144" s="344"/>
      <c r="B144" s="345"/>
      <c r="C144" s="345"/>
      <c r="D144" s="345"/>
      <c r="E144" s="345"/>
      <c r="F144" s="345"/>
      <c r="G144" s="345"/>
      <c r="H144" s="345"/>
      <c r="I144" s="345"/>
      <c r="J144" s="345"/>
      <c r="K144" s="345"/>
      <c r="L144" s="345"/>
      <c r="M144" s="346"/>
    </row>
    <row r="145" spans="1:13" ht="15" customHeight="1" thickBot="1">
      <c r="A145" s="331" t="s">
        <v>217</v>
      </c>
      <c r="B145" s="332"/>
      <c r="C145" s="332"/>
      <c r="D145" s="332"/>
      <c r="E145" s="332"/>
      <c r="F145" s="332"/>
      <c r="G145" s="332"/>
      <c r="H145" s="332"/>
      <c r="I145" s="332"/>
      <c r="J145" s="332"/>
      <c r="K145" s="333"/>
      <c r="L145" s="337" t="s">
        <v>5</v>
      </c>
      <c r="M145" s="338"/>
    </row>
    <row r="146" spans="1:13" ht="15.75" thickBot="1">
      <c r="A146" s="334"/>
      <c r="B146" s="335"/>
      <c r="C146" s="335"/>
      <c r="D146" s="335"/>
      <c r="E146" s="335"/>
      <c r="F146" s="335"/>
      <c r="G146" s="335"/>
      <c r="H146" s="335"/>
      <c r="I146" s="335"/>
      <c r="J146" s="335"/>
      <c r="K146" s="336"/>
      <c r="L146" s="339"/>
      <c r="M146" s="340"/>
    </row>
    <row r="147" spans="1:13" ht="15.75">
      <c r="A147" s="309" t="str">
        <f>A129</f>
        <v>Quarter 1 status report (12/31/2017):</v>
      </c>
      <c r="B147" s="310"/>
      <c r="C147" s="310"/>
      <c r="D147" s="310"/>
      <c r="E147" s="310"/>
      <c r="F147" s="310"/>
      <c r="G147" s="310"/>
      <c r="H147" s="310"/>
      <c r="I147" s="310"/>
      <c r="J147" s="310"/>
      <c r="K147" s="310"/>
      <c r="L147" s="310"/>
      <c r="M147" s="311"/>
    </row>
    <row r="148" spans="1:13" ht="15">
      <c r="A148" s="312"/>
      <c r="B148" s="313"/>
      <c r="C148" s="313"/>
      <c r="D148" s="313"/>
      <c r="E148" s="313"/>
      <c r="F148" s="313"/>
      <c r="G148" s="313"/>
      <c r="H148" s="313"/>
      <c r="I148" s="313"/>
      <c r="J148" s="313"/>
      <c r="K148" s="313"/>
      <c r="L148" s="313"/>
      <c r="M148" s="314"/>
    </row>
    <row r="149" spans="1:13" ht="15.75">
      <c r="A149" s="315" t="str">
        <f>A131</f>
        <v>Quarter 2 status report (3/31/2018):</v>
      </c>
      <c r="B149" s="316"/>
      <c r="C149" s="316"/>
      <c r="D149" s="316"/>
      <c r="E149" s="316"/>
      <c r="F149" s="316"/>
      <c r="G149" s="316"/>
      <c r="H149" s="316"/>
      <c r="I149" s="316"/>
      <c r="J149" s="316"/>
      <c r="K149" s="316"/>
      <c r="L149" s="316"/>
      <c r="M149" s="317"/>
    </row>
    <row r="150" spans="1:13" ht="15">
      <c r="A150" s="312"/>
      <c r="B150" s="313"/>
      <c r="C150" s="313"/>
      <c r="D150" s="313"/>
      <c r="E150" s="313"/>
      <c r="F150" s="313"/>
      <c r="G150" s="313"/>
      <c r="H150" s="313"/>
      <c r="I150" s="313"/>
      <c r="J150" s="313"/>
      <c r="K150" s="313"/>
      <c r="L150" s="313"/>
      <c r="M150" s="314"/>
    </row>
    <row r="151" spans="1:13" ht="15.75">
      <c r="A151" s="315" t="str">
        <f>A133</f>
        <v>Quarter 3 status report (6/30/2018):</v>
      </c>
      <c r="B151" s="316"/>
      <c r="C151" s="316"/>
      <c r="D151" s="316"/>
      <c r="E151" s="316"/>
      <c r="F151" s="316"/>
      <c r="G151" s="316"/>
      <c r="H151" s="316"/>
      <c r="I151" s="316"/>
      <c r="J151" s="316"/>
      <c r="K151" s="316"/>
      <c r="L151" s="316"/>
      <c r="M151" s="317"/>
    </row>
    <row r="152" spans="1:13" ht="15">
      <c r="A152" s="312"/>
      <c r="B152" s="313"/>
      <c r="C152" s="313"/>
      <c r="D152" s="313"/>
      <c r="E152" s="313"/>
      <c r="F152" s="313"/>
      <c r="G152" s="313"/>
      <c r="H152" s="313"/>
      <c r="I152" s="313"/>
      <c r="J152" s="313"/>
      <c r="K152" s="313"/>
      <c r="L152" s="313"/>
      <c r="M152" s="314"/>
    </row>
    <row r="153" spans="1:13" ht="15.75">
      <c r="A153" s="315" t="str">
        <f>A135</f>
        <v>Quarter 4 status report (9/30/2018):</v>
      </c>
      <c r="B153" s="316"/>
      <c r="C153" s="316"/>
      <c r="D153" s="316"/>
      <c r="E153" s="316"/>
      <c r="F153" s="316"/>
      <c r="G153" s="316"/>
      <c r="H153" s="316"/>
      <c r="I153" s="316"/>
      <c r="J153" s="316"/>
      <c r="K153" s="316"/>
      <c r="L153" s="316"/>
      <c r="M153" s="317"/>
    </row>
    <row r="154" spans="1:13" ht="15">
      <c r="A154" s="312"/>
      <c r="B154" s="313"/>
      <c r="C154" s="313"/>
      <c r="D154" s="313"/>
      <c r="E154" s="313"/>
      <c r="F154" s="313"/>
      <c r="G154" s="313"/>
      <c r="H154" s="313"/>
      <c r="I154" s="313"/>
      <c r="J154" s="313"/>
      <c r="K154" s="313"/>
      <c r="L154" s="313"/>
      <c r="M154" s="314"/>
    </row>
    <row r="155" spans="1:13" ht="15.75">
      <c r="A155" s="315" t="str">
        <f>A137</f>
        <v>Quarter 5 status report (12/31/2018):</v>
      </c>
      <c r="B155" s="316"/>
      <c r="C155" s="316"/>
      <c r="D155" s="316"/>
      <c r="E155" s="316"/>
      <c r="F155" s="316"/>
      <c r="G155" s="316"/>
      <c r="H155" s="316"/>
      <c r="I155" s="316"/>
      <c r="J155" s="316"/>
      <c r="K155" s="316"/>
      <c r="L155" s="316"/>
      <c r="M155" s="317"/>
    </row>
    <row r="156" spans="1:13" ht="15">
      <c r="A156" s="312"/>
      <c r="B156" s="313"/>
      <c r="C156" s="313"/>
      <c r="D156" s="313"/>
      <c r="E156" s="313"/>
      <c r="F156" s="313"/>
      <c r="G156" s="313"/>
      <c r="H156" s="313"/>
      <c r="I156" s="313"/>
      <c r="J156" s="313"/>
      <c r="K156" s="313"/>
      <c r="L156" s="313"/>
      <c r="M156" s="314"/>
    </row>
    <row r="157" spans="1:13" ht="15.75">
      <c r="A157" s="315" t="str">
        <f>A139</f>
        <v>Quarter 6 status report (3/31/2019):</v>
      </c>
      <c r="B157" s="316"/>
      <c r="C157" s="316"/>
      <c r="D157" s="316"/>
      <c r="E157" s="316"/>
      <c r="F157" s="316"/>
      <c r="G157" s="316"/>
      <c r="H157" s="316"/>
      <c r="I157" s="316"/>
      <c r="J157" s="316"/>
      <c r="K157" s="316"/>
      <c r="L157" s="316"/>
      <c r="M157" s="317"/>
    </row>
    <row r="158" spans="1:13" ht="15">
      <c r="A158" s="312"/>
      <c r="B158" s="313"/>
      <c r="C158" s="313"/>
      <c r="D158" s="313"/>
      <c r="E158" s="313"/>
      <c r="F158" s="313"/>
      <c r="G158" s="313"/>
      <c r="H158" s="313"/>
      <c r="I158" s="313"/>
      <c r="J158" s="313"/>
      <c r="K158" s="313"/>
      <c r="L158" s="313"/>
      <c r="M158" s="314"/>
    </row>
    <row r="159" spans="1:13" ht="15.75">
      <c r="A159" s="315" t="str">
        <f>A141</f>
        <v>Quarter 7 status report (6/30/2019):</v>
      </c>
      <c r="B159" s="316"/>
      <c r="C159" s="316"/>
      <c r="D159" s="316"/>
      <c r="E159" s="316"/>
      <c r="F159" s="316"/>
      <c r="G159" s="316"/>
      <c r="H159" s="316"/>
      <c r="I159" s="316"/>
      <c r="J159" s="316"/>
      <c r="K159" s="316"/>
      <c r="L159" s="316"/>
      <c r="M159" s="317"/>
    </row>
    <row r="160" spans="1:13" ht="15">
      <c r="A160" s="312"/>
      <c r="B160" s="313"/>
      <c r="C160" s="313"/>
      <c r="D160" s="313"/>
      <c r="E160" s="313"/>
      <c r="F160" s="313"/>
      <c r="G160" s="313"/>
      <c r="H160" s="313"/>
      <c r="I160" s="313"/>
      <c r="J160" s="313"/>
      <c r="K160" s="313"/>
      <c r="L160" s="313"/>
      <c r="M160" s="314"/>
    </row>
    <row r="161" spans="1:13" ht="15.75">
      <c r="A161" s="315" t="str">
        <f>A143</f>
        <v>Quarter 8 status report (9/30/2019):</v>
      </c>
      <c r="B161" s="316"/>
      <c r="C161" s="316"/>
      <c r="D161" s="316"/>
      <c r="E161" s="316"/>
      <c r="F161" s="316"/>
      <c r="G161" s="316"/>
      <c r="H161" s="316"/>
      <c r="I161" s="316"/>
      <c r="J161" s="316"/>
      <c r="K161" s="316"/>
      <c r="L161" s="316"/>
      <c r="M161" s="317"/>
    </row>
    <row r="162" spans="1:13" ht="15.75" thickBot="1">
      <c r="A162" s="344"/>
      <c r="B162" s="345"/>
      <c r="C162" s="345"/>
      <c r="D162" s="345"/>
      <c r="E162" s="345"/>
      <c r="F162" s="345"/>
      <c r="G162" s="345"/>
      <c r="H162" s="345"/>
      <c r="I162" s="345"/>
      <c r="J162" s="345"/>
      <c r="K162" s="345"/>
      <c r="L162" s="345"/>
      <c r="M162" s="346"/>
    </row>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sheetData>
  <sheetProtection formatRows="0" insertRows="0"/>
  <mergeCells count="179">
    <mergeCell ref="D14:D15"/>
    <mergeCell ref="A27:M27"/>
    <mergeCell ref="A28:M28"/>
    <mergeCell ref="A29:M29"/>
    <mergeCell ref="A30:M30"/>
    <mergeCell ref="A31:M31"/>
    <mergeCell ref="A32:M32"/>
    <mergeCell ref="A33:M33"/>
    <mergeCell ref="A18:M18"/>
    <mergeCell ref="A19:M19"/>
    <mergeCell ref="A20:M20"/>
    <mergeCell ref="A21:M21"/>
    <mergeCell ref="A22:M22"/>
    <mergeCell ref="A23:M23"/>
    <mergeCell ref="A24:M24"/>
    <mergeCell ref="A25:M25"/>
    <mergeCell ref="A26:M26"/>
    <mergeCell ref="A1:M1"/>
    <mergeCell ref="A2:E3"/>
    <mergeCell ref="F2:M3"/>
    <mergeCell ref="A6:A7"/>
    <mergeCell ref="B6:B7"/>
    <mergeCell ref="C6:C7"/>
    <mergeCell ref="A17:M17"/>
    <mergeCell ref="A16:M16"/>
    <mergeCell ref="A12:A13"/>
    <mergeCell ref="B12:B13"/>
    <mergeCell ref="C12:C13"/>
    <mergeCell ref="A14:A15"/>
    <mergeCell ref="B14:B15"/>
    <mergeCell ref="C14:C15"/>
    <mergeCell ref="A8:A9"/>
    <mergeCell ref="B8:B9"/>
    <mergeCell ref="C8:C9"/>
    <mergeCell ref="A10:A11"/>
    <mergeCell ref="B10:B11"/>
    <mergeCell ref="C10:C11"/>
    <mergeCell ref="D6:D7"/>
    <mergeCell ref="D8:D9"/>
    <mergeCell ref="D10:D11"/>
    <mergeCell ref="D12:D13"/>
    <mergeCell ref="A39:M39"/>
    <mergeCell ref="A40:M40"/>
    <mergeCell ref="A41:M41"/>
    <mergeCell ref="A42:M42"/>
    <mergeCell ref="A34:L34"/>
    <mergeCell ref="A35:M35"/>
    <mergeCell ref="A36:M36"/>
    <mergeCell ref="A37:K38"/>
    <mergeCell ref="L37:M37"/>
    <mergeCell ref="L38:M38"/>
    <mergeCell ref="A55:K56"/>
    <mergeCell ref="L55:M55"/>
    <mergeCell ref="L56:M56"/>
    <mergeCell ref="A49:M49"/>
    <mergeCell ref="A50:M50"/>
    <mergeCell ref="A51:M51"/>
    <mergeCell ref="A52:M52"/>
    <mergeCell ref="A43:M43"/>
    <mergeCell ref="A44:M44"/>
    <mergeCell ref="A45:M45"/>
    <mergeCell ref="A46:M46"/>
    <mergeCell ref="A47:M47"/>
    <mergeCell ref="A48:M48"/>
    <mergeCell ref="A53:M53"/>
    <mergeCell ref="A54:M54"/>
    <mergeCell ref="A61:M61"/>
    <mergeCell ref="A62:M62"/>
    <mergeCell ref="A63:M63"/>
    <mergeCell ref="A64:M64"/>
    <mergeCell ref="A65:M65"/>
    <mergeCell ref="A66:M66"/>
    <mergeCell ref="A57:M57"/>
    <mergeCell ref="A58:M58"/>
    <mergeCell ref="A59:M59"/>
    <mergeCell ref="A60:M60"/>
    <mergeCell ref="A75:M75"/>
    <mergeCell ref="A76:M76"/>
    <mergeCell ref="A77:M77"/>
    <mergeCell ref="A78:M78"/>
    <mergeCell ref="A67:M67"/>
    <mergeCell ref="A68:M68"/>
    <mergeCell ref="A69:M69"/>
    <mergeCell ref="A70:M70"/>
    <mergeCell ref="A71:M71"/>
    <mergeCell ref="A72:M72"/>
    <mergeCell ref="A73:K74"/>
    <mergeCell ref="L73:M73"/>
    <mergeCell ref="L74:M74"/>
    <mergeCell ref="A91:K92"/>
    <mergeCell ref="L91:M91"/>
    <mergeCell ref="L92:M92"/>
    <mergeCell ref="A85:M85"/>
    <mergeCell ref="A86:M86"/>
    <mergeCell ref="A87:M87"/>
    <mergeCell ref="A88:M88"/>
    <mergeCell ref="A79:M79"/>
    <mergeCell ref="A80:M80"/>
    <mergeCell ref="A81:M81"/>
    <mergeCell ref="A82:M82"/>
    <mergeCell ref="A83:M83"/>
    <mergeCell ref="A84:M84"/>
    <mergeCell ref="A89:M89"/>
    <mergeCell ref="A90:M90"/>
    <mergeCell ref="A97:M97"/>
    <mergeCell ref="A98:M98"/>
    <mergeCell ref="A99:M99"/>
    <mergeCell ref="A100:M100"/>
    <mergeCell ref="A101:M101"/>
    <mergeCell ref="A102:M102"/>
    <mergeCell ref="A93:M93"/>
    <mergeCell ref="A94:M94"/>
    <mergeCell ref="A95:M95"/>
    <mergeCell ref="A96:M96"/>
    <mergeCell ref="A103:M103"/>
    <mergeCell ref="A104:M104"/>
    <mergeCell ref="A105:M105"/>
    <mergeCell ref="A106:M106"/>
    <mergeCell ref="A107:M107"/>
    <mergeCell ref="A108:M108"/>
    <mergeCell ref="A109:K110"/>
    <mergeCell ref="L109:M109"/>
    <mergeCell ref="L110:M110"/>
    <mergeCell ref="A115:M115"/>
    <mergeCell ref="A116:M116"/>
    <mergeCell ref="A117:M117"/>
    <mergeCell ref="A118:M118"/>
    <mergeCell ref="A119:M119"/>
    <mergeCell ref="A120:M120"/>
    <mergeCell ref="A125:M125"/>
    <mergeCell ref="A126:M126"/>
    <mergeCell ref="A111:M111"/>
    <mergeCell ref="A112:M112"/>
    <mergeCell ref="A113:M113"/>
    <mergeCell ref="A114:M114"/>
    <mergeCell ref="A129:M129"/>
    <mergeCell ref="A130:M130"/>
    <mergeCell ref="A131:M131"/>
    <mergeCell ref="A132:M132"/>
    <mergeCell ref="A127:K128"/>
    <mergeCell ref="L127:M127"/>
    <mergeCell ref="L128:M128"/>
    <mergeCell ref="A121:M121"/>
    <mergeCell ref="A122:M122"/>
    <mergeCell ref="A123:M123"/>
    <mergeCell ref="A124:M124"/>
    <mergeCell ref="A140:M140"/>
    <mergeCell ref="A141:M141"/>
    <mergeCell ref="A142:M142"/>
    <mergeCell ref="A133:M133"/>
    <mergeCell ref="A134:M134"/>
    <mergeCell ref="A135:M135"/>
    <mergeCell ref="A136:M136"/>
    <mergeCell ref="A137:M137"/>
    <mergeCell ref="A138:M138"/>
    <mergeCell ref="F4:M4"/>
    <mergeCell ref="A143:M143"/>
    <mergeCell ref="A144:M144"/>
    <mergeCell ref="A145:K146"/>
    <mergeCell ref="L145:M145"/>
    <mergeCell ref="L146:M146"/>
    <mergeCell ref="A161:M161"/>
    <mergeCell ref="A162:M162"/>
    <mergeCell ref="B4:E4"/>
    <mergeCell ref="A157:M157"/>
    <mergeCell ref="A158:M158"/>
    <mergeCell ref="A159:M159"/>
    <mergeCell ref="A160:M160"/>
    <mergeCell ref="A151:M151"/>
    <mergeCell ref="A152:M152"/>
    <mergeCell ref="A153:M153"/>
    <mergeCell ref="A154:M154"/>
    <mergeCell ref="A155:M155"/>
    <mergeCell ref="A156:M156"/>
    <mergeCell ref="A147:M147"/>
    <mergeCell ref="A148:M148"/>
    <mergeCell ref="A149:M149"/>
    <mergeCell ref="A150:M150"/>
    <mergeCell ref="A139:M139"/>
  </mergeCells>
  <conditionalFormatting sqref="M34">
    <cfRule type="notContainsBlanks" priority="2" dxfId="0">
      <formula>LEN(TRIM(M34))&gt;0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orientation="portrait" scale="64" r:id="rId1"/>
  <rowBreaks count="2" manualBreakCount="2">
    <brk id="70" max="255" man="1"/>
    <brk id="142" max="255" man="1"/>
  </rowBreaks>
  <ignoredErrors>
    <ignoredError sqref="F2 C5 F5:M5" unlockedFormula="1"/>
    <ignoredError sqref="D5" evalError="1" unlockedFormula="1"/>
    <ignoredError sqref="E5" evalError="1"/>
  </ignoredErrors>
</worksheet>
</file>

<file path=xl/worksheets/sheet23.xml><?xml version="1.0" encoding="utf-8"?>
<worksheet xmlns="http://schemas.openxmlformats.org/spreadsheetml/2006/main" xmlns:r="http://schemas.openxmlformats.org/officeDocument/2006/relationships">
  <dimension ref="A4:D83"/>
  <sheetViews>
    <sheetView zoomScalePageLayoutView="0" workbookViewId="0" topLeftCell="A1">
      <selection activeCell="D15" sqref="D15"/>
    </sheetView>
  </sheetViews>
  <sheetFormatPr defaultColWidth="9.140625" defaultRowHeight="12.75"/>
  <cols>
    <col min="4" max="4" width="65.421875" style="0" customWidth="1"/>
  </cols>
  <sheetData>
    <row r="4" spans="1:4" ht="12.75">
      <c r="A4" s="1" t="s">
        <v>8</v>
      </c>
      <c r="D4" t="s">
        <v>10</v>
      </c>
    </row>
    <row r="5" spans="1:4" ht="12.75">
      <c r="A5" s="55" t="str">
        <f>LEFT('New CAP Form'!F5,10)</f>
        <v>12/31/2017</v>
      </c>
      <c r="D5" s="1" t="s">
        <v>23</v>
      </c>
    </row>
    <row r="6" spans="1:4" ht="12.75">
      <c r="A6" s="55" t="str">
        <f>LEFT('New CAP Form'!G5,10)</f>
        <v>3/31/2018 </v>
      </c>
      <c r="D6" t="s">
        <v>11</v>
      </c>
    </row>
    <row r="7" spans="1:4" ht="12.75">
      <c r="A7" s="55" t="str">
        <f>LEFT('New CAP Form'!H5,10)</f>
        <v>6/30/2018 </v>
      </c>
      <c r="D7" s="1" t="s">
        <v>12</v>
      </c>
    </row>
    <row r="8" spans="1:4" ht="12.75">
      <c r="A8" s="55" t="str">
        <f>LEFT('New CAP Form'!I5,10)</f>
        <v>9/30/2018 </v>
      </c>
      <c r="D8" s="1" t="s">
        <v>13</v>
      </c>
    </row>
    <row r="9" spans="1:4" ht="12.75">
      <c r="A9" s="55" t="str">
        <f>LEFT('New CAP Form'!J5,10)</f>
        <v>12/31/2018</v>
      </c>
      <c r="D9" s="1" t="s">
        <v>0</v>
      </c>
    </row>
    <row r="10" spans="1:4" ht="12.75">
      <c r="A10" s="55" t="str">
        <f>LEFT('New CAP Form'!K5,10)</f>
        <v>3/31/2019 </v>
      </c>
      <c r="D10" s="1" t="s">
        <v>14</v>
      </c>
    </row>
    <row r="11" spans="1:4" ht="12.75">
      <c r="A11" s="55" t="str">
        <f>LEFT('New CAP Form'!L5,10)</f>
        <v>6/30/2019 </v>
      </c>
      <c r="D11" s="1" t="s">
        <v>15</v>
      </c>
    </row>
    <row r="12" spans="1:4" ht="12.75">
      <c r="A12" s="55" t="str">
        <f>LEFT('New CAP Form'!M5,10)</f>
        <v>9/30/2019 </v>
      </c>
      <c r="D12" s="1" t="s">
        <v>156</v>
      </c>
    </row>
    <row r="13" spans="1:4" ht="12.75">
      <c r="A13" s="2" t="s">
        <v>243</v>
      </c>
      <c r="D13" s="1" t="s">
        <v>16</v>
      </c>
    </row>
    <row r="14" spans="1:4" ht="12.75">
      <c r="A14" s="57"/>
      <c r="D14" s="1" t="s">
        <v>17</v>
      </c>
    </row>
    <row r="15" spans="1:4" ht="12.75">
      <c r="A15" s="57"/>
      <c r="D15" s="1" t="s">
        <v>18</v>
      </c>
    </row>
    <row r="16" spans="1:4" ht="12.75">
      <c r="A16" s="57"/>
      <c r="D16" s="1" t="s">
        <v>19</v>
      </c>
    </row>
    <row r="17" spans="1:4" ht="12.75">
      <c r="A17" s="57"/>
      <c r="D17" s="1" t="s">
        <v>20</v>
      </c>
    </row>
    <row r="18" spans="1:4" ht="12.75">
      <c r="A18" s="57"/>
      <c r="D18" s="1" t="s">
        <v>21</v>
      </c>
    </row>
    <row r="19" spans="1:4" ht="12.75">
      <c r="A19" s="57"/>
      <c r="D19" s="1" t="s">
        <v>22</v>
      </c>
    </row>
    <row r="20" spans="1:4" ht="12.75">
      <c r="A20" s="57"/>
      <c r="D20" s="1" t="s">
        <v>24</v>
      </c>
    </row>
    <row r="21" spans="1:4" ht="12.75">
      <c r="A21" s="57"/>
      <c r="D21" s="1" t="s">
        <v>27</v>
      </c>
    </row>
    <row r="22" spans="1:4" ht="12.75">
      <c r="A22" s="57"/>
      <c r="D22" s="1" t="s">
        <v>25</v>
      </c>
    </row>
    <row r="23" ht="12.75">
      <c r="D23" s="1" t="s">
        <v>26</v>
      </c>
    </row>
    <row r="24" ht="12.75">
      <c r="D24" s="1"/>
    </row>
    <row r="26" ht="12.75">
      <c r="A26" s="1" t="s">
        <v>200</v>
      </c>
    </row>
    <row r="27" ht="12.75">
      <c r="A27" s="1" t="s">
        <v>201</v>
      </c>
    </row>
    <row r="28" ht="12.75">
      <c r="A28" s="1" t="s">
        <v>141</v>
      </c>
    </row>
    <row r="30" ht="12.75">
      <c r="A30" s="56" t="s">
        <v>242</v>
      </c>
    </row>
    <row r="31" ht="12.75">
      <c r="A31" s="147" t="s">
        <v>291</v>
      </c>
    </row>
    <row r="32" ht="12.75">
      <c r="A32" s="147" t="s">
        <v>292</v>
      </c>
    </row>
    <row r="33" ht="12.75">
      <c r="A33" s="147" t="s">
        <v>294</v>
      </c>
    </row>
    <row r="34" ht="12.75">
      <c r="A34" s="147" t="s">
        <v>293</v>
      </c>
    </row>
    <row r="35" ht="12.75">
      <c r="A35" s="147" t="s">
        <v>295</v>
      </c>
    </row>
    <row r="36" ht="12.75">
      <c r="A36" s="147" t="s">
        <v>296</v>
      </c>
    </row>
    <row r="37" ht="12.75">
      <c r="A37" s="147" t="s">
        <v>297</v>
      </c>
    </row>
    <row r="38" ht="12.75">
      <c r="A38" s="147" t="s">
        <v>298</v>
      </c>
    </row>
    <row r="39" s="55" customFormat="1" ht="12.75">
      <c r="A39" s="147" t="s">
        <v>341</v>
      </c>
    </row>
    <row r="40" ht="12.75">
      <c r="A40" s="147" t="s">
        <v>299</v>
      </c>
    </row>
    <row r="41" ht="12.75">
      <c r="A41" s="147" t="s">
        <v>300</v>
      </c>
    </row>
    <row r="42" ht="12.75">
      <c r="A42" s="147" t="s">
        <v>301</v>
      </c>
    </row>
    <row r="43" ht="12.75">
      <c r="A43" s="147" t="s">
        <v>302</v>
      </c>
    </row>
    <row r="44" ht="12.75">
      <c r="A44" s="147" t="s">
        <v>303</v>
      </c>
    </row>
    <row r="45" ht="12.75">
      <c r="A45" s="147" t="s">
        <v>304</v>
      </c>
    </row>
    <row r="46" ht="12.75">
      <c r="A46" s="147" t="s">
        <v>305</v>
      </c>
    </row>
    <row r="47" ht="12.75">
      <c r="A47" s="147" t="s">
        <v>306</v>
      </c>
    </row>
    <row r="48" ht="12.75">
      <c r="A48" s="147" t="s">
        <v>307</v>
      </c>
    </row>
    <row r="49" ht="12.75">
      <c r="A49" s="147" t="s">
        <v>308</v>
      </c>
    </row>
    <row r="50" ht="12.75">
      <c r="A50" s="147" t="s">
        <v>309</v>
      </c>
    </row>
    <row r="51" ht="12.75">
      <c r="A51" s="147" t="s">
        <v>310</v>
      </c>
    </row>
    <row r="52" ht="12.75">
      <c r="A52" s="147" t="s">
        <v>311</v>
      </c>
    </row>
    <row r="53" ht="12.75">
      <c r="A53" s="147" t="s">
        <v>312</v>
      </c>
    </row>
    <row r="54" ht="12.75">
      <c r="A54" s="147" t="s">
        <v>313</v>
      </c>
    </row>
    <row r="55" ht="12.75">
      <c r="A55" s="147" t="s">
        <v>314</v>
      </c>
    </row>
    <row r="56" ht="12.75">
      <c r="A56" s="147" t="s">
        <v>315</v>
      </c>
    </row>
    <row r="57" ht="12.75">
      <c r="A57" s="147" t="s">
        <v>316</v>
      </c>
    </row>
    <row r="58" ht="12.75">
      <c r="A58" s="147" t="s">
        <v>317</v>
      </c>
    </row>
    <row r="59" ht="12.75">
      <c r="A59" s="147" t="s">
        <v>318</v>
      </c>
    </row>
    <row r="60" ht="12.75">
      <c r="A60" s="147" t="s">
        <v>319</v>
      </c>
    </row>
    <row r="61" ht="12.75">
      <c r="A61" s="147" t="s">
        <v>320</v>
      </c>
    </row>
    <row r="62" ht="12.75">
      <c r="A62" s="147" t="s">
        <v>321</v>
      </c>
    </row>
    <row r="63" ht="12.75">
      <c r="A63" s="147" t="s">
        <v>322</v>
      </c>
    </row>
    <row r="64" ht="12.75">
      <c r="A64" s="147" t="s">
        <v>323</v>
      </c>
    </row>
    <row r="65" ht="12.75">
      <c r="A65" s="147" t="s">
        <v>324</v>
      </c>
    </row>
    <row r="66" ht="12.75">
      <c r="A66" s="147" t="s">
        <v>325</v>
      </c>
    </row>
    <row r="67" ht="12.75">
      <c r="A67" s="147" t="s">
        <v>326</v>
      </c>
    </row>
    <row r="68" ht="12.75">
      <c r="A68" s="147" t="s">
        <v>327</v>
      </c>
    </row>
    <row r="69" ht="12.75">
      <c r="A69" s="147" t="s">
        <v>328</v>
      </c>
    </row>
    <row r="70" s="55" customFormat="1" ht="12.75">
      <c r="A70" s="147" t="s">
        <v>342</v>
      </c>
    </row>
    <row r="71" ht="12.75">
      <c r="A71" s="147" t="s">
        <v>329</v>
      </c>
    </row>
    <row r="72" ht="12.75">
      <c r="A72" s="147" t="s">
        <v>330</v>
      </c>
    </row>
    <row r="73" ht="12.75">
      <c r="A73" s="147" t="s">
        <v>331</v>
      </c>
    </row>
    <row r="74" ht="12.75">
      <c r="A74" s="147" t="s">
        <v>332</v>
      </c>
    </row>
    <row r="75" ht="12.75">
      <c r="A75" s="147" t="s">
        <v>333</v>
      </c>
    </row>
    <row r="76" ht="12.75">
      <c r="A76" s="147" t="s">
        <v>334</v>
      </c>
    </row>
    <row r="77" ht="12.75">
      <c r="A77" s="147" t="s">
        <v>335</v>
      </c>
    </row>
    <row r="78" s="55" customFormat="1" ht="12.75">
      <c r="A78" s="147" t="s">
        <v>343</v>
      </c>
    </row>
    <row r="79" ht="12.75">
      <c r="A79" s="147" t="s">
        <v>336</v>
      </c>
    </row>
    <row r="80" ht="12.75">
      <c r="A80" s="147" t="s">
        <v>337</v>
      </c>
    </row>
    <row r="81" ht="12.75">
      <c r="A81" s="147" t="s">
        <v>338</v>
      </c>
    </row>
    <row r="82" ht="12.75">
      <c r="A82" s="147" t="s">
        <v>339</v>
      </c>
    </row>
    <row r="83" ht="12.75">
      <c r="A83" s="147" t="s">
        <v>340</v>
      </c>
    </row>
  </sheetData>
  <sheetProtection/>
  <hyperlinks>
    <hyperlink ref="A31" r:id="rId1" display="http://state.1keydata.com/alabama.php"/>
    <hyperlink ref="A32" r:id="rId2" display="http://state.1keydata.com/alaska.php"/>
    <hyperlink ref="A33" r:id="rId3" display="http://state.1keydata.com/arizona.php"/>
    <hyperlink ref="A34" r:id="rId4" display="http://state.1keydata.com/arkansas.php"/>
    <hyperlink ref="A35" r:id="rId5" display="http://state.1keydata.com/california.php"/>
    <hyperlink ref="A36" r:id="rId6" display="http://state.1keydata.com/colorado.php"/>
    <hyperlink ref="A37" r:id="rId7" display="http://state.1keydata.com/connecticut.php"/>
    <hyperlink ref="A38" r:id="rId8" display="http://state.1keydata.com/delaware.php"/>
    <hyperlink ref="A40" r:id="rId9" display="http://state.1keydata.com/florida.php"/>
    <hyperlink ref="A41" r:id="rId10" display="http://state.1keydata.com/georgia.php"/>
    <hyperlink ref="A42" r:id="rId11" display="http://state.1keydata.com/hawaii.php"/>
    <hyperlink ref="A43" r:id="rId12" display="http://state.1keydata.com/idaho.php"/>
    <hyperlink ref="A44" r:id="rId13" display="http://state.1keydata.com/illinois.php"/>
    <hyperlink ref="A45" r:id="rId14" display="http://state.1keydata.com/indiana.php"/>
    <hyperlink ref="A46" r:id="rId15" display="http://state.1keydata.com/iowa.php"/>
    <hyperlink ref="A47" r:id="rId16" display="http://state.1keydata.com/kansas.php"/>
    <hyperlink ref="A48" r:id="rId17" display="http://state.1keydata.com/kentucky.php"/>
    <hyperlink ref="A49" r:id="rId18" display="http://state.1keydata.com/louisiana.php"/>
    <hyperlink ref="A50" r:id="rId19" display="http://state.1keydata.com/maine.php"/>
    <hyperlink ref="A51" r:id="rId20" display="http://state.1keydata.com/maryland.php"/>
    <hyperlink ref="A52" r:id="rId21" display="http://state.1keydata.com/massachusetts.php"/>
    <hyperlink ref="A53" r:id="rId22" display="http://state.1keydata.com/michigan.php"/>
    <hyperlink ref="A54" r:id="rId23" display="http://state.1keydata.com/minnesota.php"/>
    <hyperlink ref="A55" r:id="rId24" display="http://state.1keydata.com/mississippi.php"/>
    <hyperlink ref="A56" r:id="rId25" display="http://state.1keydata.com/missouri.php"/>
    <hyperlink ref="A57" r:id="rId26" display="http://state.1keydata.com/montana.php"/>
    <hyperlink ref="A58" r:id="rId27" display="http://state.1keydata.com/nebraska.php"/>
    <hyperlink ref="A59" r:id="rId28" display="http://state.1keydata.com/nevada.php"/>
    <hyperlink ref="A60" r:id="rId29" display="http://state.1keydata.com/new-hampshire.php"/>
    <hyperlink ref="A61" r:id="rId30" display="http://state.1keydata.com/new-jersey.php"/>
    <hyperlink ref="A62" r:id="rId31" display="http://state.1keydata.com/new-mexico.php"/>
    <hyperlink ref="A63" r:id="rId32" display="http://state.1keydata.com/new-york.php"/>
    <hyperlink ref="A64" r:id="rId33" display="http://state.1keydata.com/north-carolina.php"/>
    <hyperlink ref="A65" r:id="rId34" display="http://state.1keydata.com/north-dakota.php"/>
    <hyperlink ref="A66" r:id="rId35" display="http://state.1keydata.com/ohio.php"/>
    <hyperlink ref="A67" r:id="rId36" display="http://state.1keydata.com/oklahoma.php"/>
    <hyperlink ref="A68" r:id="rId37" display="http://state.1keydata.com/oregon.php"/>
    <hyperlink ref="A69" r:id="rId38" display="http://state.1keydata.com/pennsylvania.php"/>
    <hyperlink ref="A71" r:id="rId39" display="http://state.1keydata.com/rhode-island.php"/>
    <hyperlink ref="A72" r:id="rId40" display="http://state.1keydata.com/south-carolina.php"/>
    <hyperlink ref="A73" r:id="rId41" display="http://state.1keydata.com/south-dakota.php"/>
    <hyperlink ref="A74" r:id="rId42" display="http://state.1keydata.com/tennessee.php"/>
    <hyperlink ref="A75" r:id="rId43" display="http://state.1keydata.com/texas.php"/>
    <hyperlink ref="A76" r:id="rId44" display="http://state.1keydata.com/utah.php"/>
    <hyperlink ref="A77" r:id="rId45" display="http://state.1keydata.com/vermont.php"/>
    <hyperlink ref="A79" r:id="rId46" display="http://state.1keydata.com/virginia.php"/>
    <hyperlink ref="A80" r:id="rId47" display="http://state.1keydata.com/washington.php"/>
    <hyperlink ref="A81" r:id="rId48" display="http://state.1keydata.com/west-virginia.php"/>
    <hyperlink ref="A82" r:id="rId49" display="http://state.1keydata.com/wisconsin.php"/>
    <hyperlink ref="A83" r:id="rId50" display="http://state.1keydata.com/wyoming.php"/>
  </hyperlinks>
  <printOptions/>
  <pageMargins left="0.7" right="0.7" top="0.75" bottom="0.75" header="0.3" footer="0.3"/>
  <pageSetup orientation="portrait" r:id="rId5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H67"/>
  <sheetViews>
    <sheetView zoomScaleSheetLayoutView="100" zoomScalePageLayoutView="0" workbookViewId="0" topLeftCell="A1">
      <selection activeCell="B29" sqref="B29"/>
    </sheetView>
  </sheetViews>
  <sheetFormatPr defaultColWidth="9.140625" defaultRowHeight="12.75"/>
  <cols>
    <col min="1" max="1" width="3.140625" style="51" customWidth="1"/>
    <col min="2" max="2" width="47.57421875" style="47" bestFit="1" customWidth="1"/>
    <col min="3" max="3" width="26.140625" style="52" customWidth="1"/>
    <col min="4" max="5" width="5.140625" style="52" customWidth="1"/>
    <col min="6" max="6" width="7.8515625" style="52" customWidth="1"/>
    <col min="7" max="7" width="39.7109375" style="49" customWidth="1"/>
    <col min="8" max="237" width="8.8515625" style="49" customWidth="1"/>
    <col min="238" max="238" width="40.140625" style="49" customWidth="1"/>
    <col min="239" max="239" width="12.7109375" style="49" customWidth="1"/>
    <col min="240" max="240" width="8.8515625" style="49" customWidth="1"/>
    <col min="241" max="241" width="15.140625" style="49" customWidth="1"/>
    <col min="242" max="242" width="10.140625" style="49" bestFit="1" customWidth="1"/>
    <col min="243" max="243" width="8.8515625" style="49" customWidth="1"/>
    <col min="244" max="244" width="11.57421875" style="49" bestFit="1" customWidth="1"/>
    <col min="245" max="16384" width="8.8515625" style="49" customWidth="1"/>
  </cols>
  <sheetData>
    <row r="1" spans="1:7" s="46" customFormat="1" ht="25.5" customHeight="1">
      <c r="A1" s="221" t="str">
        <f>'Biennial SQSP Overview'!A1:G1</f>
        <v>Maryland</v>
      </c>
      <c r="B1" s="222"/>
      <c r="C1" s="222"/>
      <c r="D1" s="222"/>
      <c r="E1" s="222"/>
      <c r="F1" s="222"/>
      <c r="G1" s="223"/>
    </row>
    <row r="2" spans="1:7" s="46" customFormat="1" ht="18">
      <c r="A2" s="283" t="str">
        <f>"MEASURES/PROGRAMS TO BE ADDRESSED FOR ALTERNATE SQSP 20"&amp;RIGHT('Biennial SQSP Overview'!A2:G2,2)+(1)</f>
        <v>MEASURES/PROGRAMS TO BE ADDRESSED FOR ALTERNATE SQSP 2019</v>
      </c>
      <c r="B2" s="284"/>
      <c r="C2" s="284"/>
      <c r="D2" s="284"/>
      <c r="E2" s="284"/>
      <c r="F2" s="284"/>
      <c r="G2" s="285"/>
    </row>
    <row r="3" spans="1:7" s="47" customFormat="1" ht="34.5" customHeight="1">
      <c r="A3" s="227" t="s">
        <v>344</v>
      </c>
      <c r="B3" s="228"/>
      <c r="C3" s="231" t="s">
        <v>142</v>
      </c>
      <c r="D3" s="233" t="s">
        <v>143</v>
      </c>
      <c r="E3" s="234"/>
      <c r="F3" s="235" t="s">
        <v>345</v>
      </c>
      <c r="G3" s="237" t="s">
        <v>256</v>
      </c>
    </row>
    <row r="4" spans="1:7" s="47" customFormat="1" ht="12" customHeight="1">
      <c r="A4" s="229"/>
      <c r="B4" s="230"/>
      <c r="C4" s="232"/>
      <c r="D4" s="85" t="s">
        <v>144</v>
      </c>
      <c r="E4" s="85" t="s">
        <v>145</v>
      </c>
      <c r="F4" s="236"/>
      <c r="G4" s="238"/>
    </row>
    <row r="5" spans="1:7" s="48" customFormat="1" ht="15" customHeight="1">
      <c r="A5" s="264" t="s">
        <v>146</v>
      </c>
      <c r="B5" s="128" t="s">
        <v>85</v>
      </c>
      <c r="C5" s="86" t="s">
        <v>87</v>
      </c>
      <c r="D5" s="86"/>
      <c r="E5" s="86"/>
      <c r="F5" s="261"/>
      <c r="G5" s="91"/>
    </row>
    <row r="6" spans="1:8" ht="15" customHeight="1">
      <c r="A6" s="265"/>
      <c r="B6" s="129" t="s">
        <v>147</v>
      </c>
      <c r="C6" s="87" t="s">
        <v>87</v>
      </c>
      <c r="D6" s="87"/>
      <c r="E6" s="87"/>
      <c r="F6" s="262"/>
      <c r="G6" s="92"/>
      <c r="H6" s="48"/>
    </row>
    <row r="7" spans="1:8" ht="15" customHeight="1">
      <c r="A7" s="265"/>
      <c r="B7" s="130" t="s">
        <v>149</v>
      </c>
      <c r="C7" s="86" t="s">
        <v>92</v>
      </c>
      <c r="D7" s="86"/>
      <c r="E7" s="86"/>
      <c r="F7" s="262"/>
      <c r="G7" s="91"/>
      <c r="H7" s="48"/>
    </row>
    <row r="8" spans="1:8" ht="15" customHeight="1">
      <c r="A8" s="265"/>
      <c r="B8" s="129" t="s">
        <v>148</v>
      </c>
      <c r="C8" s="87" t="s">
        <v>90</v>
      </c>
      <c r="D8" s="87"/>
      <c r="E8" s="87"/>
      <c r="F8" s="262"/>
      <c r="G8" s="92"/>
      <c r="H8" s="48"/>
    </row>
    <row r="9" spans="1:8" ht="15" customHeight="1">
      <c r="A9" s="265"/>
      <c r="B9" s="130" t="s">
        <v>150</v>
      </c>
      <c r="C9" s="86" t="s">
        <v>94</v>
      </c>
      <c r="D9" s="86"/>
      <c r="E9" s="86"/>
      <c r="F9" s="262"/>
      <c r="G9" s="91"/>
      <c r="H9" s="48"/>
    </row>
    <row r="10" spans="1:8" ht="15" customHeight="1">
      <c r="A10" s="265"/>
      <c r="B10" s="129" t="s">
        <v>104</v>
      </c>
      <c r="C10" s="87" t="s">
        <v>101</v>
      </c>
      <c r="D10" s="87"/>
      <c r="E10" s="87"/>
      <c r="F10" s="262"/>
      <c r="G10" s="92"/>
      <c r="H10" s="48"/>
    </row>
    <row r="11" spans="1:8" ht="15" customHeight="1">
      <c r="A11" s="265"/>
      <c r="B11" s="130" t="s">
        <v>152</v>
      </c>
      <c r="C11" s="86" t="s">
        <v>117</v>
      </c>
      <c r="D11" s="86"/>
      <c r="E11" s="86"/>
      <c r="F11" s="262"/>
      <c r="G11" s="91"/>
      <c r="H11" s="48"/>
    </row>
    <row r="12" spans="1:8" ht="15" customHeight="1">
      <c r="A12" s="265"/>
      <c r="B12" s="129" t="s">
        <v>151</v>
      </c>
      <c r="C12" s="87" t="s">
        <v>117</v>
      </c>
      <c r="D12" s="87"/>
      <c r="E12" s="87"/>
      <c r="F12" s="262"/>
      <c r="G12" s="92"/>
      <c r="H12" s="48"/>
    </row>
    <row r="13" spans="1:8" ht="15" customHeight="1">
      <c r="A13" s="266" t="s">
        <v>153</v>
      </c>
      <c r="B13" s="130" t="s">
        <v>154</v>
      </c>
      <c r="C13" s="86" t="s">
        <v>99</v>
      </c>
      <c r="D13" s="86"/>
      <c r="E13" s="86"/>
      <c r="F13" s="262"/>
      <c r="G13" s="91"/>
      <c r="H13" s="48"/>
    </row>
    <row r="14" spans="1:8" ht="15" customHeight="1">
      <c r="A14" s="267"/>
      <c r="B14" s="129" t="s">
        <v>155</v>
      </c>
      <c r="C14" s="87" t="s">
        <v>101</v>
      </c>
      <c r="D14" s="87"/>
      <c r="E14" s="87"/>
      <c r="F14" s="262"/>
      <c r="G14" s="92"/>
      <c r="H14" s="48"/>
    </row>
    <row r="15" spans="1:8" ht="15" customHeight="1">
      <c r="A15" s="267"/>
      <c r="B15" s="130" t="s">
        <v>15</v>
      </c>
      <c r="C15" s="89" t="s">
        <v>126</v>
      </c>
      <c r="D15" s="89"/>
      <c r="E15" s="86"/>
      <c r="F15" s="262"/>
      <c r="G15" s="149"/>
      <c r="H15" s="48"/>
    </row>
    <row r="16" spans="1:8" ht="15" customHeight="1">
      <c r="A16" s="267"/>
      <c r="B16" s="129" t="s">
        <v>156</v>
      </c>
      <c r="C16" s="90" t="s">
        <v>125</v>
      </c>
      <c r="D16" s="90"/>
      <c r="E16" s="87"/>
      <c r="F16" s="262"/>
      <c r="G16" s="150"/>
      <c r="H16" s="48"/>
    </row>
    <row r="17" spans="1:8" ht="15" customHeight="1">
      <c r="A17" s="267"/>
      <c r="B17" s="130" t="s">
        <v>16</v>
      </c>
      <c r="C17" s="86" t="s">
        <v>101</v>
      </c>
      <c r="D17" s="86"/>
      <c r="E17" s="86"/>
      <c r="F17" s="262"/>
      <c r="G17" s="91"/>
      <c r="H17" s="48"/>
    </row>
    <row r="18" spans="1:8" ht="15" customHeight="1">
      <c r="A18" s="268" t="s">
        <v>157</v>
      </c>
      <c r="B18" s="131" t="s">
        <v>158</v>
      </c>
      <c r="C18" s="87" t="s">
        <v>92</v>
      </c>
      <c r="D18" s="87"/>
      <c r="E18" s="87"/>
      <c r="F18" s="262"/>
      <c r="G18" s="92"/>
      <c r="H18" s="48"/>
    </row>
    <row r="19" spans="1:8" s="48" customFormat="1" ht="30" customHeight="1">
      <c r="A19" s="269"/>
      <c r="B19" s="130" t="s">
        <v>128</v>
      </c>
      <c r="C19" s="89" t="s">
        <v>159</v>
      </c>
      <c r="D19" s="89"/>
      <c r="E19" s="86"/>
      <c r="F19" s="262"/>
      <c r="G19" s="91"/>
      <c r="H19" s="49"/>
    </row>
    <row r="20" spans="1:8" s="48" customFormat="1" ht="30" customHeight="1">
      <c r="A20" s="269"/>
      <c r="B20" s="129" t="s">
        <v>45</v>
      </c>
      <c r="C20" s="90" t="s">
        <v>44</v>
      </c>
      <c r="D20" s="90"/>
      <c r="E20" s="87"/>
      <c r="F20" s="262"/>
      <c r="G20" s="92"/>
      <c r="H20" s="49"/>
    </row>
    <row r="21" spans="1:8" s="48" customFormat="1" ht="15" customHeight="1">
      <c r="A21" s="269"/>
      <c r="B21" s="130" t="s">
        <v>129</v>
      </c>
      <c r="C21" s="89" t="s">
        <v>127</v>
      </c>
      <c r="D21" s="89"/>
      <c r="E21" s="86"/>
      <c r="F21" s="262"/>
      <c r="G21" s="91"/>
      <c r="H21" s="49"/>
    </row>
    <row r="22" spans="1:7" ht="15" customHeight="1">
      <c r="A22" s="269"/>
      <c r="B22" s="129" t="s">
        <v>160</v>
      </c>
      <c r="C22" s="90" t="s">
        <v>161</v>
      </c>
      <c r="D22" s="90"/>
      <c r="E22" s="90"/>
      <c r="F22" s="262"/>
      <c r="G22" s="93"/>
    </row>
    <row r="23" spans="1:8" s="48" customFormat="1" ht="15" customHeight="1">
      <c r="A23" s="270" t="s">
        <v>162</v>
      </c>
      <c r="B23" s="130" t="s">
        <v>163</v>
      </c>
      <c r="C23" s="89" t="s">
        <v>288</v>
      </c>
      <c r="D23" s="89"/>
      <c r="E23" s="86"/>
      <c r="F23" s="262"/>
      <c r="G23" s="93"/>
      <c r="H23" s="49"/>
    </row>
    <row r="24" spans="1:7" ht="15" customHeight="1">
      <c r="A24" s="270"/>
      <c r="B24" s="129" t="s">
        <v>164</v>
      </c>
      <c r="C24" s="87" t="s">
        <v>113</v>
      </c>
      <c r="D24" s="87"/>
      <c r="E24" s="87"/>
      <c r="F24" s="262"/>
      <c r="G24" s="91"/>
    </row>
    <row r="25" spans="1:8" s="48" customFormat="1" ht="15" customHeight="1">
      <c r="A25" s="270"/>
      <c r="B25" s="130" t="s">
        <v>165</v>
      </c>
      <c r="C25" s="86" t="s">
        <v>246</v>
      </c>
      <c r="D25" s="86"/>
      <c r="E25" s="86"/>
      <c r="F25" s="262"/>
      <c r="G25" s="93"/>
      <c r="H25" s="49"/>
    </row>
    <row r="26" spans="1:8" ht="30" customHeight="1">
      <c r="A26" s="270"/>
      <c r="B26" s="129" t="s">
        <v>166</v>
      </c>
      <c r="C26" s="90" t="s">
        <v>167</v>
      </c>
      <c r="D26" s="87"/>
      <c r="E26" s="90"/>
      <c r="F26" s="262"/>
      <c r="G26" s="91"/>
      <c r="H26" s="48"/>
    </row>
    <row r="27" spans="1:8" ht="30" customHeight="1">
      <c r="A27" s="271"/>
      <c r="B27" s="130" t="s">
        <v>168</v>
      </c>
      <c r="C27" s="89" t="s">
        <v>169</v>
      </c>
      <c r="D27" s="86"/>
      <c r="E27" s="89"/>
      <c r="F27" s="262"/>
      <c r="G27" s="92"/>
      <c r="H27" s="48"/>
    </row>
    <row r="28" spans="1:7" ht="15" customHeight="1">
      <c r="A28" s="272" t="s">
        <v>170</v>
      </c>
      <c r="B28" s="129" t="s">
        <v>124</v>
      </c>
      <c r="C28" s="90" t="s">
        <v>127</v>
      </c>
      <c r="D28" s="90"/>
      <c r="E28" s="87"/>
      <c r="F28" s="262"/>
      <c r="G28" s="91"/>
    </row>
    <row r="29" spans="1:7" ht="15" customHeight="1">
      <c r="A29" s="273"/>
      <c r="B29" s="144" t="s">
        <v>122</v>
      </c>
      <c r="C29" s="145" t="s">
        <v>123</v>
      </c>
      <c r="D29" s="145"/>
      <c r="E29" s="86"/>
      <c r="F29" s="262"/>
      <c r="G29" s="93"/>
    </row>
    <row r="30" spans="1:7" ht="15" customHeight="1">
      <c r="A30" s="260" t="s">
        <v>171</v>
      </c>
      <c r="B30" s="129" t="s">
        <v>20</v>
      </c>
      <c r="C30" s="146" t="s">
        <v>250</v>
      </c>
      <c r="D30" s="146"/>
      <c r="E30" s="87"/>
      <c r="F30" s="262"/>
      <c r="G30" s="91"/>
    </row>
    <row r="31" spans="1:7" ht="15" customHeight="1">
      <c r="A31" s="260"/>
      <c r="B31" s="97" t="s">
        <v>252</v>
      </c>
      <c r="C31" s="98">
        <v>0.95</v>
      </c>
      <c r="D31" s="277"/>
      <c r="E31" s="278"/>
      <c r="F31" s="89"/>
      <c r="G31" s="93"/>
    </row>
    <row r="32" spans="1:7" ht="15" customHeight="1">
      <c r="A32" s="260"/>
      <c r="B32" s="94" t="s">
        <v>253</v>
      </c>
      <c r="C32" s="96">
        <v>0.95</v>
      </c>
      <c r="D32" s="279"/>
      <c r="E32" s="280"/>
      <c r="F32" s="87"/>
      <c r="G32" s="139"/>
    </row>
    <row r="33" spans="1:7" ht="15" customHeight="1">
      <c r="A33" s="260"/>
      <c r="B33" s="97" t="s">
        <v>172</v>
      </c>
      <c r="C33" s="145" t="s">
        <v>127</v>
      </c>
      <c r="D33" s="279"/>
      <c r="E33" s="280"/>
      <c r="F33" s="155"/>
      <c r="G33" s="93"/>
    </row>
    <row r="34" spans="1:7" ht="15" customHeight="1">
      <c r="A34" s="274" t="s">
        <v>173</v>
      </c>
      <c r="B34" s="140" t="s">
        <v>147</v>
      </c>
      <c r="C34" s="96">
        <v>0.87</v>
      </c>
      <c r="D34" s="279"/>
      <c r="E34" s="280"/>
      <c r="F34" s="157"/>
      <c r="G34" s="139"/>
    </row>
    <row r="35" spans="1:7" ht="15" customHeight="1">
      <c r="A35" s="275"/>
      <c r="B35" s="97" t="s">
        <v>174</v>
      </c>
      <c r="C35" s="151">
        <v>0.619</v>
      </c>
      <c r="D35" s="279"/>
      <c r="E35" s="280"/>
      <c r="F35" s="158"/>
      <c r="G35" s="93"/>
    </row>
    <row r="36" spans="1:7" ht="15" customHeight="1">
      <c r="A36" s="276"/>
      <c r="B36" s="94" t="s">
        <v>175</v>
      </c>
      <c r="C36" s="96">
        <v>0.89</v>
      </c>
      <c r="D36" s="281"/>
      <c r="E36" s="282"/>
      <c r="F36" s="159"/>
      <c r="G36" s="139"/>
    </row>
    <row r="37" spans="1:7" ht="30" customHeight="1">
      <c r="A37" s="248" t="s">
        <v>346</v>
      </c>
      <c r="B37" s="249"/>
      <c r="C37" s="249"/>
      <c r="D37" s="249"/>
      <c r="E37" s="249"/>
      <c r="F37" s="249"/>
      <c r="G37" s="250"/>
    </row>
    <row r="38" spans="1:7" ht="15" customHeight="1">
      <c r="A38" s="251">
        <f>IntegrityActionPlan!B14</f>
        <v>0</v>
      </c>
      <c r="B38" s="252"/>
      <c r="C38" s="252"/>
      <c r="D38" s="252"/>
      <c r="E38" s="252"/>
      <c r="F38" s="252"/>
      <c r="G38" s="253"/>
    </row>
    <row r="39" spans="1:7" ht="15" customHeight="1">
      <c r="A39" s="254">
        <f>IntegrityActionPlan!B15</f>
        <v>0</v>
      </c>
      <c r="B39" s="255"/>
      <c r="C39" s="255"/>
      <c r="D39" s="255"/>
      <c r="E39" s="255"/>
      <c r="F39" s="255"/>
      <c r="G39" s="256"/>
    </row>
    <row r="40" spans="1:7" ht="15" customHeight="1" thickBot="1">
      <c r="A40" s="257">
        <f>IntegrityActionPlan!B16</f>
        <v>0</v>
      </c>
      <c r="B40" s="258"/>
      <c r="C40" s="258"/>
      <c r="D40" s="258"/>
      <c r="E40" s="258"/>
      <c r="F40" s="258"/>
      <c r="G40" s="259"/>
    </row>
    <row r="41" spans="1:7" ht="30" customHeight="1">
      <c r="A41" s="241" t="s">
        <v>254</v>
      </c>
      <c r="B41" s="242"/>
      <c r="C41" s="242"/>
      <c r="D41" s="242"/>
      <c r="E41" s="242"/>
      <c r="F41" s="242"/>
      <c r="G41" s="243"/>
    </row>
    <row r="42" spans="1:7" ht="12.75">
      <c r="A42" s="244"/>
      <c r="B42" s="245"/>
      <c r="C42" s="140"/>
      <c r="D42" s="87"/>
      <c r="E42" s="87"/>
      <c r="F42" s="87"/>
      <c r="G42" s="92"/>
    </row>
    <row r="43" spans="1:7" ht="12.75">
      <c r="A43" s="246"/>
      <c r="B43" s="247"/>
      <c r="C43" s="88"/>
      <c r="D43" s="89"/>
      <c r="E43" s="89"/>
      <c r="F43" s="89"/>
      <c r="G43" s="91"/>
    </row>
    <row r="44" spans="1:7" ht="12.75">
      <c r="A44" s="244"/>
      <c r="B44" s="245"/>
      <c r="C44" s="140"/>
      <c r="D44" s="95"/>
      <c r="E44" s="95"/>
      <c r="F44" s="95"/>
      <c r="G44" s="92"/>
    </row>
    <row r="45" spans="1:7" ht="13.5" thickBot="1">
      <c r="A45" s="239"/>
      <c r="B45" s="240"/>
      <c r="C45" s="152"/>
      <c r="D45" s="153"/>
      <c r="E45" s="153"/>
      <c r="F45" s="153"/>
      <c r="G45" s="154"/>
    </row>
    <row r="46" spans="1:6" ht="12.75">
      <c r="A46" s="49"/>
      <c r="B46" s="49"/>
      <c r="C46" s="50"/>
      <c r="D46" s="50"/>
      <c r="E46" s="50"/>
      <c r="F46" s="50"/>
    </row>
    <row r="47" spans="1:6" ht="12.75">
      <c r="A47" s="49"/>
      <c r="B47" s="49"/>
      <c r="C47" s="50"/>
      <c r="D47" s="50"/>
      <c r="E47" s="50"/>
      <c r="F47" s="50"/>
    </row>
    <row r="48" spans="1:6" ht="12.75">
      <c r="A48" s="49"/>
      <c r="B48" s="49"/>
      <c r="C48" s="50"/>
      <c r="D48" s="50"/>
      <c r="E48" s="50"/>
      <c r="F48" s="50"/>
    </row>
    <row r="49" spans="1:6" ht="12.75">
      <c r="A49" s="49"/>
      <c r="B49" s="49"/>
      <c r="C49" s="50"/>
      <c r="D49" s="50"/>
      <c r="E49" s="50"/>
      <c r="F49" s="50"/>
    </row>
    <row r="50" spans="1:6" ht="12.75">
      <c r="A50" s="49"/>
      <c r="B50" s="49"/>
      <c r="C50" s="50"/>
      <c r="D50" s="50"/>
      <c r="E50" s="50"/>
      <c r="F50" s="50"/>
    </row>
    <row r="51" spans="1:6" ht="12.75">
      <c r="A51" s="49"/>
      <c r="B51" s="49"/>
      <c r="C51" s="50"/>
      <c r="D51" s="50"/>
      <c r="E51" s="50"/>
      <c r="F51" s="50"/>
    </row>
    <row r="52" spans="1:6" ht="12.75">
      <c r="A52" s="49"/>
      <c r="B52" s="49"/>
      <c r="C52" s="50"/>
      <c r="D52" s="50"/>
      <c r="E52" s="50"/>
      <c r="F52" s="50"/>
    </row>
    <row r="53" spans="1:6" ht="12.75">
      <c r="A53" s="49"/>
      <c r="B53" s="49"/>
      <c r="C53" s="50"/>
      <c r="D53" s="50"/>
      <c r="E53" s="50"/>
      <c r="F53" s="50"/>
    </row>
    <row r="54" spans="1:6" ht="12.75">
      <c r="A54" s="49"/>
      <c r="B54" s="49"/>
      <c r="C54" s="50"/>
      <c r="D54" s="50"/>
      <c r="E54" s="50"/>
      <c r="F54" s="50"/>
    </row>
    <row r="55" spans="1:6" ht="12.75">
      <c r="A55" s="49"/>
      <c r="B55" s="49"/>
      <c r="C55" s="50"/>
      <c r="D55" s="50"/>
      <c r="E55" s="50"/>
      <c r="F55" s="50"/>
    </row>
    <row r="56" spans="1:6" ht="12.75">
      <c r="A56" s="49"/>
      <c r="B56" s="49"/>
      <c r="C56" s="50"/>
      <c r="D56" s="50"/>
      <c r="E56" s="50"/>
      <c r="F56" s="50"/>
    </row>
    <row r="57" spans="1:6" ht="12.75">
      <c r="A57" s="49"/>
      <c r="B57" s="49"/>
      <c r="C57" s="50"/>
      <c r="D57" s="50"/>
      <c r="E57" s="50"/>
      <c r="F57" s="50"/>
    </row>
    <row r="58" spans="1:6" ht="12.75">
      <c r="A58" s="49"/>
      <c r="B58" s="49"/>
      <c r="C58" s="50"/>
      <c r="D58" s="50"/>
      <c r="E58" s="50"/>
      <c r="F58" s="50"/>
    </row>
    <row r="59" spans="1:6" ht="12.75">
      <c r="A59" s="49"/>
      <c r="B59" s="49"/>
      <c r="C59" s="50"/>
      <c r="D59" s="50"/>
      <c r="E59" s="50"/>
      <c r="F59" s="50"/>
    </row>
    <row r="60" spans="1:6" ht="12.75">
      <c r="A60" s="49"/>
      <c r="B60" s="49"/>
      <c r="C60" s="50"/>
      <c r="D60" s="50"/>
      <c r="E60" s="50"/>
      <c r="F60" s="50"/>
    </row>
    <row r="61" spans="1:6" ht="12.75">
      <c r="A61" s="49"/>
      <c r="B61" s="49"/>
      <c r="C61" s="50"/>
      <c r="D61" s="50"/>
      <c r="E61" s="50"/>
      <c r="F61" s="50"/>
    </row>
    <row r="62" spans="1:6" ht="12.75">
      <c r="A62" s="49"/>
      <c r="B62" s="49"/>
      <c r="C62" s="50"/>
      <c r="D62" s="50"/>
      <c r="E62" s="50"/>
      <c r="F62" s="50"/>
    </row>
    <row r="63" spans="1:6" ht="12.75">
      <c r="A63" s="49"/>
      <c r="B63" s="49"/>
      <c r="C63" s="50"/>
      <c r="D63" s="50"/>
      <c r="E63" s="50"/>
      <c r="F63" s="50"/>
    </row>
    <row r="64" spans="1:6" ht="12.75">
      <c r="A64" s="49"/>
      <c r="B64" s="49"/>
      <c r="C64" s="50"/>
      <c r="D64" s="50"/>
      <c r="E64" s="50"/>
      <c r="F64" s="50"/>
    </row>
    <row r="65" spans="1:6" ht="12.75">
      <c r="A65" s="49"/>
      <c r="B65" s="49"/>
      <c r="C65" s="50"/>
      <c r="D65" s="50"/>
      <c r="E65" s="50"/>
      <c r="F65" s="50"/>
    </row>
    <row r="66" spans="1:6" ht="12.75">
      <c r="A66" s="49"/>
      <c r="B66" s="49"/>
      <c r="C66" s="50"/>
      <c r="D66" s="50"/>
      <c r="E66" s="50"/>
      <c r="F66" s="50"/>
    </row>
    <row r="67" spans="1:6" ht="12.75">
      <c r="A67" s="49"/>
      <c r="B67" s="49"/>
      <c r="C67" s="50"/>
      <c r="D67" s="50"/>
      <c r="E67" s="50"/>
      <c r="F67" s="50"/>
    </row>
  </sheetData>
  <sheetProtection/>
  <mergeCells count="25">
    <mergeCell ref="A38:G38"/>
    <mergeCell ref="A39:G39"/>
    <mergeCell ref="A45:B45"/>
    <mergeCell ref="F5:F30"/>
    <mergeCell ref="A41:G41"/>
    <mergeCell ref="A42:B42"/>
    <mergeCell ref="A43:B43"/>
    <mergeCell ref="A44:B44"/>
    <mergeCell ref="A40:G40"/>
    <mergeCell ref="A37:G37"/>
    <mergeCell ref="A5:A12"/>
    <mergeCell ref="A13:A17"/>
    <mergeCell ref="A18:A22"/>
    <mergeCell ref="A23:A27"/>
    <mergeCell ref="A30:A33"/>
    <mergeCell ref="A34:A36"/>
    <mergeCell ref="D31:E36"/>
    <mergeCell ref="A28:A29"/>
    <mergeCell ref="A1:G1"/>
    <mergeCell ref="A2:G2"/>
    <mergeCell ref="A3:B4"/>
    <mergeCell ref="C3:C4"/>
    <mergeCell ref="D3:E3"/>
    <mergeCell ref="F3:F4"/>
    <mergeCell ref="G3:G4"/>
  </mergeCells>
  <conditionalFormatting sqref="D5:F5 D6:E6 D9:E30">
    <cfRule type="cellIs" priority="57" dxfId="159" operator="equal">
      <formula>"x"</formula>
    </cfRule>
  </conditionalFormatting>
  <conditionalFormatting sqref="G5:G6">
    <cfRule type="cellIs" priority="56" dxfId="159" operator="lessThan">
      <formula>0.87</formula>
    </cfRule>
  </conditionalFormatting>
  <conditionalFormatting sqref="G9">
    <cfRule type="cellIs" priority="53" dxfId="159" operator="lessThan">
      <formula>0.78</formula>
    </cfRule>
  </conditionalFormatting>
  <conditionalFormatting sqref="G10 G14 G17">
    <cfRule type="cellIs" priority="52" dxfId="159" operator="lessThan">
      <formula>0.8</formula>
    </cfRule>
  </conditionalFormatting>
  <conditionalFormatting sqref="G18">
    <cfRule type="cellIs" priority="51" dxfId="159" operator="lessThan">
      <formula>0.7</formula>
    </cfRule>
  </conditionalFormatting>
  <conditionalFormatting sqref="G11:G12">
    <cfRule type="cellIs" priority="50" dxfId="159" operator="lessThan">
      <formula>0.75</formula>
    </cfRule>
  </conditionalFormatting>
  <conditionalFormatting sqref="G13">
    <cfRule type="cellIs" priority="49" dxfId="159" operator="lessThan">
      <formula>0.6</formula>
    </cfRule>
  </conditionalFormatting>
  <conditionalFormatting sqref="G14">
    <cfRule type="cellIs" priority="48" dxfId="159" operator="lessThan">
      <formula>0.8</formula>
    </cfRule>
  </conditionalFormatting>
  <conditionalFormatting sqref="G15">
    <cfRule type="cellIs" priority="47" dxfId="159" operator="greaterThan">
      <formula>30</formula>
    </cfRule>
  </conditionalFormatting>
  <conditionalFormatting sqref="G16">
    <cfRule type="cellIs" priority="46" dxfId="159" operator="greaterThan">
      <formula>40</formula>
    </cfRule>
  </conditionalFormatting>
  <conditionalFormatting sqref="G19:G22 G26:G29 G33">
    <cfRule type="containsText" priority="45" dxfId="159" operator="containsText" text="Fail">
      <formula>NOT(ISERROR(SEARCH("Fail",G19)))</formula>
    </cfRule>
  </conditionalFormatting>
  <conditionalFormatting sqref="G23">
    <cfRule type="cellIs" priority="44" dxfId="159" operator="greaterThanOrEqual">
      <formula>0.1</formula>
    </cfRule>
  </conditionalFormatting>
  <conditionalFormatting sqref="G24">
    <cfRule type="cellIs" priority="42" dxfId="159" operator="greaterThan">
      <formula>0.95</formula>
    </cfRule>
    <cfRule type="cellIs" priority="43" dxfId="159" operator="lessThan">
      <formula>0.5</formula>
    </cfRule>
  </conditionalFormatting>
  <conditionalFormatting sqref="G25">
    <cfRule type="cellIs" priority="41" dxfId="159" operator="lessThan">
      <formula>0.68</formula>
    </cfRule>
  </conditionalFormatting>
  <conditionalFormatting sqref="G30">
    <cfRule type="cellIs" priority="40" dxfId="159" operator="lessThan">
      <formula>$C$30</formula>
    </cfRule>
  </conditionalFormatting>
  <conditionalFormatting sqref="G31">
    <cfRule type="cellIs" priority="39" dxfId="159" operator="lessThan">
      <formula>$C$31</formula>
    </cfRule>
  </conditionalFormatting>
  <conditionalFormatting sqref="G32">
    <cfRule type="cellIs" priority="38" dxfId="159" operator="lessThan">
      <formula>$C$32</formula>
    </cfRule>
  </conditionalFormatting>
  <conditionalFormatting sqref="G34">
    <cfRule type="cellIs" priority="37" dxfId="159" operator="lessThan">
      <formula>$C$34</formula>
    </cfRule>
  </conditionalFormatting>
  <conditionalFormatting sqref="G35">
    <cfRule type="containsBlanks" priority="1" dxfId="163">
      <formula>LEN(TRIM(G35))=0</formula>
    </cfRule>
    <cfRule type="cellIs" priority="36" dxfId="159" operator="lessThan">
      <formula>$C$35</formula>
    </cfRule>
  </conditionalFormatting>
  <conditionalFormatting sqref="G36">
    <cfRule type="cellIs" priority="35" dxfId="159" operator="lessThan">
      <formula>$C$36</formula>
    </cfRule>
  </conditionalFormatting>
  <conditionalFormatting sqref="D7:E8">
    <cfRule type="cellIs" priority="31" dxfId="159" operator="equal">
      <formula>"x"</formula>
    </cfRule>
  </conditionalFormatting>
  <conditionalFormatting sqref="G7">
    <cfRule type="cellIs" priority="30" dxfId="159" operator="lessThan">
      <formula>70%</formula>
    </cfRule>
  </conditionalFormatting>
  <conditionalFormatting sqref="G8">
    <cfRule type="cellIs" priority="29" dxfId="159" operator="lessThan">
      <formula>0.93</formula>
    </cfRule>
  </conditionalFormatting>
  <conditionalFormatting sqref="D7:E8 G7:G8">
    <cfRule type="notContainsBlanks" priority="28" dxfId="160">
      <formula>LEN(TRIM(D7))&gt;0</formula>
    </cfRule>
  </conditionalFormatting>
  <conditionalFormatting sqref="F31:F33">
    <cfRule type="cellIs" priority="25" dxfId="159" operator="equal">
      <formula>"x"</formula>
    </cfRule>
  </conditionalFormatting>
  <conditionalFormatting sqref="F31:F33">
    <cfRule type="notContainsBlanks" priority="24" dxfId="160">
      <formula>LEN(TRIM(F31))&gt;0</formula>
    </cfRule>
  </conditionalFormatting>
  <conditionalFormatting sqref="D42:D44">
    <cfRule type="cellIs" priority="21" dxfId="159" operator="equal">
      <formula>"x"</formula>
    </cfRule>
  </conditionalFormatting>
  <conditionalFormatting sqref="E42:E44">
    <cfRule type="cellIs" priority="19" dxfId="159" operator="equal">
      <formula>"x"</formula>
    </cfRule>
  </conditionalFormatting>
  <conditionalFormatting sqref="F42:F44">
    <cfRule type="cellIs" priority="17" dxfId="159" operator="equal">
      <formula>"x"</formula>
    </cfRule>
  </conditionalFormatting>
  <conditionalFormatting sqref="D45">
    <cfRule type="cellIs" priority="9" dxfId="159" operator="equal">
      <formula>"x"</formula>
    </cfRule>
  </conditionalFormatting>
  <conditionalFormatting sqref="E45">
    <cfRule type="cellIs" priority="7" dxfId="159" operator="equal">
      <formula>"x"</formula>
    </cfRule>
  </conditionalFormatting>
  <conditionalFormatting sqref="F45">
    <cfRule type="cellIs" priority="6" dxfId="159" operator="equal">
      <formula>"x"</formula>
    </cfRule>
  </conditionalFormatting>
  <conditionalFormatting sqref="G5 G7 G9 G11 G13 G15 G17 G19 G21 G23 G25 G27 G29 G31 G33">
    <cfRule type="containsBlanks" priority="4" dxfId="163">
      <formula>LEN(TRIM(G5))=0</formula>
    </cfRule>
  </conditionalFormatting>
  <conditionalFormatting sqref="G6 G8 G10 G12 G14 G16 G18 G20 G22 G24 G26 G28 G30 G32">
    <cfRule type="containsBlanks" priority="3" dxfId="161">
      <formula>LEN(TRIM(G6))=0</formula>
    </cfRule>
  </conditionalFormatting>
  <conditionalFormatting sqref="G34 G36">
    <cfRule type="containsBlanks" priority="2" dxfId="161">
      <formula>LEN(TRIM(G34))=0</formula>
    </cfRule>
  </conditionalFormatting>
  <hyperlinks>
    <hyperlink ref="B5" location="FirstPayPromptness!A1" display="First Payment Promptness"/>
    <hyperlink ref="B6" location="FirstPayPromptness!A1" display="First Payment Promptness (IntraState 14/21 Days)"/>
    <hyperlink ref="B7" location="FirstPayPromptness!A1" display="First Payment Promptness (InterState 14/21 Days)"/>
    <hyperlink ref="B8" location="FirstPayPromptness!A1" display="First Payment Promptness (IntraState 35 Days)"/>
    <hyperlink ref="B9" location="FirstPayPromptness!A1" display="First Payment Promptness (InterState 35 Days)"/>
    <hyperlink ref="B11" location="'NonMon Quality'!A1" display="Nonmonetary Determination Quality - Separations"/>
    <hyperlink ref="B12" location="'NonMon Quality'!A1" display="Nonmonetary Determination Quality - Nonseps"/>
    <hyperlink ref="B13" location="LAA!A1" display="Lower Authority Appeals (30 Days)"/>
    <hyperlink ref="B14" location="LAA!A1" display="Lower Authority Appeals (45 Days)"/>
    <hyperlink ref="B15" location="LAA!A1" display="Average Age of Pending Lower Authority Appeals"/>
    <hyperlink ref="B16" location="HAA!A1" display="Average Age of Pending Higher Authority Appeals"/>
    <hyperlink ref="B17" location="'LAA Quality'!A1" display="Lower Authority Appeals Quality"/>
    <hyperlink ref="B18" location="NewEmpStatDetTimeLapse!A1" display="New Employer Status Determinations Timelapse"/>
    <hyperlink ref="B19" location="'Tax Quality '!A1" display="Tax Quality (Part A)"/>
    <hyperlink ref="B20" location="'Tax Quality '!A1" display="Tax Quality (Part B)"/>
    <hyperlink ref="B21" location="'Tax Quality '!A1" display="TPS Sample Reviews"/>
    <hyperlink ref="B22" location="'Eff Aud Meas'!A1" display="Effective Audit Measure "/>
    <hyperlink ref="B23" location="'Imp Paymt'!A1" display="Improper Payments Measure "/>
    <hyperlink ref="B24" location="'Detection of OPs'!A1" display="Detection of Overpayments - 3 Year Measure"/>
    <hyperlink ref="B25" location="'OP Recovery Meas'!A1" display="Overpayment Recovery Measure"/>
    <hyperlink ref="B26" location="'DV Benefits '!A1" display="Data Validation - Benefits (All Submitted &amp; Passing)"/>
    <hyperlink ref="B27" location="'DV Tax '!A1" display="Data Validation - Tax (All Submitted &amp; Passing)"/>
    <hyperlink ref="B28" location="BAM!A1" display="NDNH BAM Compliance"/>
    <hyperlink ref="B29" location="BAM!A1" display="BAM Operations Compliant"/>
    <hyperlink ref="B30" location="'Facilitate Reemployment'!A1" display="Facilitate Reemployment"/>
    <hyperlink ref="A37:G37" location="IntegrityActionPlan!A1" display="Integrity Action Plan (IAP) Top Three Root Causes"/>
  </hyperlinks>
  <printOptions horizontalCentered="1" verticalCentered="1"/>
  <pageMargins left="0.2" right="0.25" top="0.25" bottom="0.25" header="0" footer="0"/>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N164"/>
  <sheetViews>
    <sheetView zoomScalePageLayoutView="0" workbookViewId="0" topLeftCell="A1">
      <selection activeCell="T16" sqref="T16"/>
    </sheetView>
  </sheetViews>
  <sheetFormatPr defaultColWidth="8.8515625" defaultRowHeight="12.75"/>
  <cols>
    <col min="1" max="1" width="57.57421875" style="4" customWidth="1"/>
    <col min="2" max="2" width="13.140625" style="4" customWidth="1"/>
    <col min="3" max="3" width="12.8515625" style="4" customWidth="1"/>
    <col min="4" max="4" width="12.8515625" style="58" hidden="1" customWidth="1"/>
    <col min="5" max="5" width="11.28125" style="4" customWidth="1"/>
    <col min="6" max="6" width="12.00390625" style="4" customWidth="1"/>
    <col min="7" max="9" width="10.7109375" style="4" customWidth="1"/>
    <col min="10" max="10" width="11.421875" style="4" customWidth="1"/>
    <col min="11" max="13" width="10.7109375" style="4" customWidth="1"/>
    <col min="14" max="16384" width="8.8515625" style="4" customWidth="1"/>
  </cols>
  <sheetData>
    <row r="1" spans="1:13" s="27" customFormat="1" ht="21.75" thickBot="1">
      <c r="A1" s="286" t="s">
        <v>85</v>
      </c>
      <c r="B1" s="287"/>
      <c r="C1" s="287"/>
      <c r="D1" s="287"/>
      <c r="E1" s="287"/>
      <c r="F1" s="287"/>
      <c r="G1" s="287"/>
      <c r="H1" s="287"/>
      <c r="I1" s="287"/>
      <c r="J1" s="287"/>
      <c r="K1" s="287"/>
      <c r="L1" s="287"/>
      <c r="M1" s="288"/>
    </row>
    <row r="2" spans="1:13"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row>
    <row r="3" spans="1:13" ht="13.5" customHeight="1" thickBot="1">
      <c r="A3" s="292"/>
      <c r="B3" s="293"/>
      <c r="C3" s="293"/>
      <c r="D3" s="293"/>
      <c r="E3" s="294"/>
      <c r="F3" s="295"/>
      <c r="G3" s="295"/>
      <c r="H3" s="295"/>
      <c r="I3" s="295"/>
      <c r="J3" s="295"/>
      <c r="K3" s="295"/>
      <c r="L3" s="295"/>
      <c r="M3" s="29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84" t="s">
        <v>1</v>
      </c>
      <c r="B5" s="163"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5.75" thickBot="1">
      <c r="A6" s="301" t="s">
        <v>86</v>
      </c>
      <c r="B6" s="302" t="str">
        <f>'Biennial SQSP Overview'!C5</f>
        <v>≥ 87%</v>
      </c>
      <c r="C6" s="300">
        <f>'Biennial SQSP Overview'!G5</f>
        <v>0.8722</v>
      </c>
      <c r="D6" s="300">
        <f>'Alternate Year Overview'!G5</f>
        <v>0</v>
      </c>
      <c r="E6" s="66" t="s">
        <v>2</v>
      </c>
      <c r="F6" s="29"/>
      <c r="G6" s="29"/>
      <c r="H6" s="29"/>
      <c r="I6" s="29"/>
      <c r="J6" s="29"/>
      <c r="K6" s="29"/>
      <c r="L6" s="29"/>
      <c r="M6" s="29"/>
    </row>
    <row r="7" spans="1:13" ht="15.75" thickBot="1">
      <c r="A7" s="301"/>
      <c r="B7" s="303"/>
      <c r="C7" s="300"/>
      <c r="D7" s="300"/>
      <c r="E7" s="67" t="s">
        <v>3</v>
      </c>
      <c r="F7" s="38"/>
      <c r="G7" s="38"/>
      <c r="H7" s="38"/>
      <c r="I7" s="38"/>
      <c r="J7" s="38"/>
      <c r="K7" s="38"/>
      <c r="L7" s="38"/>
      <c r="M7" s="38"/>
    </row>
    <row r="8" spans="1:13" ht="15.75" thickBot="1">
      <c r="A8" s="301" t="s">
        <v>88</v>
      </c>
      <c r="B8" s="298" t="str">
        <f>'Biennial SQSP Overview'!C6</f>
        <v>≥ 87%</v>
      </c>
      <c r="C8" s="300">
        <f>'Biennial SQSP Overview'!G6</f>
        <v>0.875119630693014</v>
      </c>
      <c r="D8" s="300">
        <f>'Alternate Year Overview'!G6</f>
        <v>0</v>
      </c>
      <c r="E8" s="76" t="s">
        <v>2</v>
      </c>
      <c r="F8" s="29"/>
      <c r="G8" s="29"/>
      <c r="H8" s="29"/>
      <c r="I8" s="29"/>
      <c r="J8" s="29"/>
      <c r="K8" s="29"/>
      <c r="L8" s="29"/>
      <c r="M8" s="29"/>
    </row>
    <row r="9" spans="1:13" ht="15.75" thickBot="1">
      <c r="A9" s="301"/>
      <c r="B9" s="299"/>
      <c r="C9" s="300"/>
      <c r="D9" s="300"/>
      <c r="E9" s="67" t="s">
        <v>3</v>
      </c>
      <c r="F9" s="38"/>
      <c r="G9" s="38"/>
      <c r="H9" s="38"/>
      <c r="I9" s="38"/>
      <c r="J9" s="38"/>
      <c r="K9" s="38"/>
      <c r="L9" s="38"/>
      <c r="M9" s="38"/>
    </row>
    <row r="10" spans="1:13" ht="15.75" thickBot="1">
      <c r="A10" s="296" t="s">
        <v>91</v>
      </c>
      <c r="B10" s="298" t="str">
        <f>'Biennial SQSP Overview'!C7</f>
        <v>≥ 70%</v>
      </c>
      <c r="C10" s="300">
        <f>'Biennial SQSP Overview'!G7</f>
        <v>0.844020797227036</v>
      </c>
      <c r="D10" s="300">
        <f>'Alternate Year Overview'!G7</f>
        <v>0</v>
      </c>
      <c r="E10" s="76" t="s">
        <v>2</v>
      </c>
      <c r="F10" s="29"/>
      <c r="G10" s="29"/>
      <c r="H10" s="29"/>
      <c r="I10" s="29"/>
      <c r="J10" s="29"/>
      <c r="K10" s="29"/>
      <c r="L10" s="29"/>
      <c r="M10" s="29"/>
    </row>
    <row r="11" spans="1:13" ht="15.75" thickBot="1">
      <c r="A11" s="297"/>
      <c r="B11" s="299"/>
      <c r="C11" s="300"/>
      <c r="D11" s="300"/>
      <c r="E11" s="67" t="s">
        <v>3</v>
      </c>
      <c r="F11" s="38"/>
      <c r="G11" s="38"/>
      <c r="H11" s="38"/>
      <c r="I11" s="38"/>
      <c r="J11" s="38"/>
      <c r="K11" s="38"/>
      <c r="L11" s="38"/>
      <c r="M11" s="38"/>
    </row>
    <row r="12" spans="1:13" ht="15" customHeight="1" thickBot="1">
      <c r="A12" s="350" t="s">
        <v>89</v>
      </c>
      <c r="B12" s="298" t="str">
        <f>'Biennial SQSP Overview'!C8</f>
        <v>≥ 93%</v>
      </c>
      <c r="C12" s="347">
        <f>'Biennial SQSP Overview'!G8</f>
        <v>0.957552215278951</v>
      </c>
      <c r="D12" s="347">
        <f>'Alternate Year Overview'!G8</f>
        <v>0</v>
      </c>
      <c r="E12" s="76" t="s">
        <v>2</v>
      </c>
      <c r="F12" s="29"/>
      <c r="G12" s="29"/>
      <c r="H12" s="29"/>
      <c r="I12" s="29"/>
      <c r="J12" s="29"/>
      <c r="K12" s="29"/>
      <c r="L12" s="29"/>
      <c r="M12" s="29"/>
    </row>
    <row r="13" spans="1:13" ht="15.75" thickBot="1">
      <c r="A13" s="297"/>
      <c r="B13" s="349"/>
      <c r="C13" s="348"/>
      <c r="D13" s="348"/>
      <c r="E13" s="67" t="s">
        <v>3</v>
      </c>
      <c r="F13" s="38"/>
      <c r="G13" s="38"/>
      <c r="H13" s="38"/>
      <c r="I13" s="38"/>
      <c r="J13" s="38"/>
      <c r="K13" s="38"/>
      <c r="L13" s="38"/>
      <c r="M13" s="38"/>
    </row>
    <row r="14" spans="1:13" ht="15.75" thickBot="1">
      <c r="A14" s="296" t="s">
        <v>93</v>
      </c>
      <c r="B14" s="298" t="str">
        <f>'Biennial SQSP Overview'!C9</f>
        <v>≥ 78%</v>
      </c>
      <c r="C14" s="347">
        <f>'Biennial SQSP Overview'!G9</f>
        <v>0.934142114384749</v>
      </c>
      <c r="D14" s="347">
        <f>'Alternate Year Overview'!G9</f>
        <v>0</v>
      </c>
      <c r="E14" s="66" t="s">
        <v>2</v>
      </c>
      <c r="F14" s="29"/>
      <c r="G14" s="29"/>
      <c r="H14" s="29"/>
      <c r="I14" s="29"/>
      <c r="J14" s="29"/>
      <c r="K14" s="29"/>
      <c r="L14" s="29"/>
      <c r="M14" s="29"/>
    </row>
    <row r="15" spans="1:13" ht="15.75" thickBot="1">
      <c r="A15" s="297"/>
      <c r="B15" s="349"/>
      <c r="C15" s="348"/>
      <c r="D15" s="348"/>
      <c r="E15" s="67" t="s">
        <v>3</v>
      </c>
      <c r="F15" s="38"/>
      <c r="G15" s="38"/>
      <c r="H15" s="38"/>
      <c r="I15" s="38"/>
      <c r="J15" s="38"/>
      <c r="K15" s="38"/>
      <c r="L15" s="38"/>
      <c r="M15" s="38"/>
    </row>
    <row r="16" spans="1:13" s="55" customFormat="1" ht="15.75" thickBot="1">
      <c r="A16" s="356" t="s">
        <v>221</v>
      </c>
      <c r="B16" s="357"/>
      <c r="C16" s="357"/>
      <c r="D16" s="357"/>
      <c r="E16" s="357"/>
      <c r="F16" s="357"/>
      <c r="G16" s="357"/>
      <c r="H16" s="357"/>
      <c r="I16" s="357"/>
      <c r="J16" s="357"/>
      <c r="K16" s="357"/>
      <c r="L16" s="357"/>
      <c r="M16" s="358"/>
    </row>
    <row r="17" spans="1:13" s="58" customFormat="1" ht="30" customHeight="1" thickBot="1">
      <c r="A17" s="359"/>
      <c r="B17" s="360"/>
      <c r="C17" s="360"/>
      <c r="D17" s="360"/>
      <c r="E17" s="360"/>
      <c r="F17" s="360"/>
      <c r="G17" s="360"/>
      <c r="H17" s="360"/>
      <c r="I17" s="360"/>
      <c r="J17" s="360"/>
      <c r="K17" s="360"/>
      <c r="L17" s="360"/>
      <c r="M17" s="361"/>
    </row>
    <row r="18" spans="1:13" s="31" customFormat="1" ht="15" customHeight="1">
      <c r="A18" s="353" t="s">
        <v>28</v>
      </c>
      <c r="B18" s="354"/>
      <c r="C18" s="354"/>
      <c r="D18" s="354"/>
      <c r="E18" s="354"/>
      <c r="F18" s="354"/>
      <c r="G18" s="354"/>
      <c r="H18" s="354"/>
      <c r="I18" s="354"/>
      <c r="J18" s="354"/>
      <c r="K18" s="354"/>
      <c r="L18" s="354"/>
      <c r="M18" s="355"/>
    </row>
    <row r="19" spans="1:13" s="31" customFormat="1" ht="15" customHeight="1">
      <c r="A19" s="318" t="s">
        <v>6</v>
      </c>
      <c r="B19" s="319"/>
      <c r="C19" s="319"/>
      <c r="D19" s="319"/>
      <c r="E19" s="319"/>
      <c r="F19" s="319"/>
      <c r="G19" s="319"/>
      <c r="H19" s="319"/>
      <c r="I19" s="319"/>
      <c r="J19" s="319"/>
      <c r="K19" s="319"/>
      <c r="L19" s="319"/>
      <c r="M19" s="320"/>
    </row>
    <row r="20" spans="1:13" s="31" customFormat="1" ht="15" customHeight="1">
      <c r="A20" s="321"/>
      <c r="B20" s="322"/>
      <c r="C20" s="322"/>
      <c r="D20" s="322"/>
      <c r="E20" s="322"/>
      <c r="F20" s="322"/>
      <c r="G20" s="322"/>
      <c r="H20" s="322"/>
      <c r="I20" s="322"/>
      <c r="J20" s="322"/>
      <c r="K20" s="322"/>
      <c r="L20" s="322"/>
      <c r="M20" s="323"/>
    </row>
    <row r="21" spans="1:13" s="31" customFormat="1" ht="15" customHeight="1" hidden="1">
      <c r="A21" s="341" t="s">
        <v>245</v>
      </c>
      <c r="B21" s="342"/>
      <c r="C21" s="342"/>
      <c r="D21" s="342"/>
      <c r="E21" s="342"/>
      <c r="F21" s="342"/>
      <c r="G21" s="342"/>
      <c r="H21" s="342"/>
      <c r="I21" s="342"/>
      <c r="J21" s="342"/>
      <c r="K21" s="342"/>
      <c r="L21" s="342"/>
      <c r="M21" s="343"/>
    </row>
    <row r="22" spans="1:13" s="31" customFormat="1" ht="15" customHeight="1">
      <c r="A22" s="318" t="s">
        <v>95</v>
      </c>
      <c r="B22" s="319"/>
      <c r="C22" s="319"/>
      <c r="D22" s="319"/>
      <c r="E22" s="319"/>
      <c r="F22" s="319"/>
      <c r="G22" s="319"/>
      <c r="H22" s="319"/>
      <c r="I22" s="319"/>
      <c r="J22" s="319"/>
      <c r="K22" s="319"/>
      <c r="L22" s="319"/>
      <c r="M22" s="320"/>
    </row>
    <row r="23" spans="1:13" s="31" customFormat="1" ht="15" customHeight="1">
      <c r="A23" s="321"/>
      <c r="B23" s="322"/>
      <c r="C23" s="322"/>
      <c r="D23" s="322"/>
      <c r="E23" s="322"/>
      <c r="F23" s="322"/>
      <c r="G23" s="322"/>
      <c r="H23" s="322"/>
      <c r="I23" s="322"/>
      <c r="J23" s="322"/>
      <c r="K23" s="322"/>
      <c r="L23" s="322"/>
      <c r="M23" s="323"/>
    </row>
    <row r="24" spans="1:13" s="31" customFormat="1" ht="15" customHeight="1" hidden="1">
      <c r="A24" s="341" t="s">
        <v>245</v>
      </c>
      <c r="B24" s="342"/>
      <c r="C24" s="342"/>
      <c r="D24" s="342"/>
      <c r="E24" s="342"/>
      <c r="F24" s="342"/>
      <c r="G24" s="342"/>
      <c r="H24" s="342"/>
      <c r="I24" s="342"/>
      <c r="J24" s="342"/>
      <c r="K24" s="342"/>
      <c r="L24" s="342"/>
      <c r="M24" s="343"/>
    </row>
    <row r="25" spans="1:13" s="31" customFormat="1" ht="45" customHeight="1">
      <c r="A25" s="318" t="s">
        <v>73</v>
      </c>
      <c r="B25" s="319"/>
      <c r="C25" s="319"/>
      <c r="D25" s="319"/>
      <c r="E25" s="319"/>
      <c r="F25" s="319"/>
      <c r="G25" s="319"/>
      <c r="H25" s="319"/>
      <c r="I25" s="319"/>
      <c r="J25" s="319"/>
      <c r="K25" s="351"/>
      <c r="L25" s="351"/>
      <c r="M25" s="352"/>
    </row>
    <row r="26" spans="1:13" s="31" customFormat="1" ht="15" customHeight="1">
      <c r="A26" s="321"/>
      <c r="B26" s="322"/>
      <c r="C26" s="322"/>
      <c r="D26" s="322"/>
      <c r="E26" s="322"/>
      <c r="F26" s="322"/>
      <c r="G26" s="322"/>
      <c r="H26" s="322"/>
      <c r="I26" s="322"/>
      <c r="J26" s="322"/>
      <c r="K26" s="322"/>
      <c r="L26" s="322"/>
      <c r="M26" s="323"/>
    </row>
    <row r="27" spans="1:13" s="31" customFormat="1" ht="15" customHeight="1" hidden="1">
      <c r="A27" s="341" t="s">
        <v>245</v>
      </c>
      <c r="B27" s="342"/>
      <c r="C27" s="342"/>
      <c r="D27" s="342"/>
      <c r="E27" s="342"/>
      <c r="F27" s="342"/>
      <c r="G27" s="342"/>
      <c r="H27" s="342"/>
      <c r="I27" s="342"/>
      <c r="J27" s="342"/>
      <c r="K27" s="342"/>
      <c r="L27" s="342"/>
      <c r="M27" s="343"/>
    </row>
    <row r="28" spans="1:13" s="31" customFormat="1" ht="30" customHeight="1">
      <c r="A28" s="318" t="s">
        <v>75</v>
      </c>
      <c r="B28" s="319"/>
      <c r="C28" s="319"/>
      <c r="D28" s="319"/>
      <c r="E28" s="319"/>
      <c r="F28" s="319"/>
      <c r="G28" s="319"/>
      <c r="H28" s="319"/>
      <c r="I28" s="319"/>
      <c r="J28" s="319"/>
      <c r="K28" s="319"/>
      <c r="L28" s="319"/>
      <c r="M28" s="320"/>
    </row>
    <row r="29" spans="1:13" s="31" customFormat="1" ht="15" customHeight="1">
      <c r="A29" s="321"/>
      <c r="B29" s="322"/>
      <c r="C29" s="322"/>
      <c r="D29" s="322"/>
      <c r="E29" s="322"/>
      <c r="F29" s="322"/>
      <c r="G29" s="322"/>
      <c r="H29" s="322"/>
      <c r="I29" s="322"/>
      <c r="J29" s="322"/>
      <c r="K29" s="322"/>
      <c r="L29" s="322"/>
      <c r="M29" s="323"/>
    </row>
    <row r="30" spans="1:13" s="31" customFormat="1" ht="15" customHeight="1" hidden="1">
      <c r="A30" s="341" t="s">
        <v>245</v>
      </c>
      <c r="B30" s="342"/>
      <c r="C30" s="342"/>
      <c r="D30" s="342"/>
      <c r="E30" s="342"/>
      <c r="F30" s="342"/>
      <c r="G30" s="342"/>
      <c r="H30" s="342"/>
      <c r="I30" s="342"/>
      <c r="J30" s="342"/>
      <c r="K30" s="342"/>
      <c r="L30" s="342"/>
      <c r="M30" s="343"/>
    </row>
    <row r="31" spans="1:13" s="31" customFormat="1" ht="15" customHeight="1">
      <c r="A31" s="318" t="s">
        <v>7</v>
      </c>
      <c r="B31" s="319"/>
      <c r="C31" s="319"/>
      <c r="D31" s="319"/>
      <c r="E31" s="319"/>
      <c r="F31" s="319"/>
      <c r="G31" s="319"/>
      <c r="H31" s="319"/>
      <c r="I31" s="319"/>
      <c r="J31" s="319"/>
      <c r="K31" s="319"/>
      <c r="L31" s="319"/>
      <c r="M31" s="320"/>
    </row>
    <row r="32" spans="1:13" s="31" customFormat="1" ht="15" customHeight="1" thickBot="1">
      <c r="A32" s="321"/>
      <c r="B32" s="322"/>
      <c r="C32" s="322"/>
      <c r="D32" s="322"/>
      <c r="E32" s="322"/>
      <c r="F32" s="322"/>
      <c r="G32" s="322"/>
      <c r="H32" s="322"/>
      <c r="I32" s="322"/>
      <c r="J32" s="322"/>
      <c r="K32" s="322"/>
      <c r="L32" s="322"/>
      <c r="M32" s="323"/>
    </row>
    <row r="33" spans="1:13" s="31" customFormat="1" ht="15" customHeight="1" hidden="1" thickBot="1">
      <c r="A33" s="341" t="s">
        <v>245</v>
      </c>
      <c r="B33" s="342"/>
      <c r="C33" s="342"/>
      <c r="D33" s="342"/>
      <c r="E33" s="342"/>
      <c r="F33" s="342"/>
      <c r="G33" s="342"/>
      <c r="H33" s="342"/>
      <c r="I33" s="342"/>
      <c r="J33" s="342"/>
      <c r="K33" s="342"/>
      <c r="L33" s="342"/>
      <c r="M33" s="343"/>
    </row>
    <row r="34" spans="1:13" s="31" customFormat="1" ht="30" customHeight="1" thickBot="1" thickTop="1">
      <c r="A34" s="318" t="s">
        <v>43</v>
      </c>
      <c r="B34" s="319"/>
      <c r="C34" s="319"/>
      <c r="D34" s="319"/>
      <c r="E34" s="319"/>
      <c r="F34" s="319"/>
      <c r="G34" s="319"/>
      <c r="H34" s="319"/>
      <c r="I34" s="319"/>
      <c r="J34" s="319"/>
      <c r="K34" s="319"/>
      <c r="L34" s="324"/>
      <c r="M34" s="32"/>
    </row>
    <row r="35" spans="1:13" s="31" customFormat="1" ht="15" customHeight="1" thickBot="1" thickTop="1">
      <c r="A35" s="325" t="s">
        <v>130</v>
      </c>
      <c r="B35" s="326"/>
      <c r="C35" s="326"/>
      <c r="D35" s="326"/>
      <c r="E35" s="326"/>
      <c r="F35" s="326"/>
      <c r="G35" s="326"/>
      <c r="H35" s="326"/>
      <c r="I35" s="326"/>
      <c r="J35" s="326"/>
      <c r="K35" s="326"/>
      <c r="L35" s="326"/>
      <c r="M35" s="327"/>
    </row>
    <row r="36" spans="1:13" s="58" customFormat="1" ht="16.5" thickBot="1">
      <c r="A36" s="328" t="s">
        <v>4</v>
      </c>
      <c r="B36" s="329"/>
      <c r="C36" s="329"/>
      <c r="D36" s="329"/>
      <c r="E36" s="329"/>
      <c r="F36" s="329"/>
      <c r="G36" s="329"/>
      <c r="H36" s="329"/>
      <c r="I36" s="329"/>
      <c r="J36" s="329"/>
      <c r="K36" s="329"/>
      <c r="L36" s="329"/>
      <c r="M36" s="330"/>
    </row>
    <row r="37" spans="1:13" s="58" customFormat="1" ht="15" customHeight="1" thickBot="1">
      <c r="A37" s="331" t="s">
        <v>212</v>
      </c>
      <c r="B37" s="332"/>
      <c r="C37" s="332"/>
      <c r="D37" s="332"/>
      <c r="E37" s="332"/>
      <c r="F37" s="332"/>
      <c r="G37" s="332"/>
      <c r="H37" s="332"/>
      <c r="I37" s="332"/>
      <c r="J37" s="332"/>
      <c r="K37" s="333"/>
      <c r="L37" s="337" t="s">
        <v>5</v>
      </c>
      <c r="M37" s="338"/>
    </row>
    <row r="38" spans="1:13" s="58" customFormat="1" ht="15.75" thickBot="1">
      <c r="A38" s="334"/>
      <c r="B38" s="335"/>
      <c r="C38" s="335"/>
      <c r="D38" s="335"/>
      <c r="E38" s="335"/>
      <c r="F38" s="335"/>
      <c r="G38" s="335"/>
      <c r="H38" s="335"/>
      <c r="I38" s="335"/>
      <c r="J38" s="335"/>
      <c r="K38" s="336"/>
      <c r="L38" s="339"/>
      <c r="M38" s="340"/>
    </row>
    <row r="39" spans="1:13" s="58" customFormat="1" ht="15.75">
      <c r="A39" s="309" t="str">
        <f>"Quarter 1 status report "&amp;"(12/31/"&amp;RIGHT('Biennial SQSP Overview'!$A$2,4)-(1)&amp;"):"</f>
        <v>Quarter 1 status report (12/31/2017):</v>
      </c>
      <c r="B39" s="310"/>
      <c r="C39" s="310"/>
      <c r="D39" s="310"/>
      <c r="E39" s="310"/>
      <c r="F39" s="310"/>
      <c r="G39" s="310"/>
      <c r="H39" s="310"/>
      <c r="I39" s="310"/>
      <c r="J39" s="310"/>
      <c r="K39" s="310"/>
      <c r="L39" s="310"/>
      <c r="M39" s="311"/>
    </row>
    <row r="40" spans="1:13" s="58" customFormat="1" ht="15">
      <c r="A40" s="312"/>
      <c r="B40" s="313"/>
      <c r="C40" s="313"/>
      <c r="D40" s="313"/>
      <c r="E40" s="313"/>
      <c r="F40" s="313"/>
      <c r="G40" s="313"/>
      <c r="H40" s="313"/>
      <c r="I40" s="313"/>
      <c r="J40" s="313"/>
      <c r="K40" s="313"/>
      <c r="L40" s="313"/>
      <c r="M40" s="314"/>
    </row>
    <row r="41" spans="1:13" s="58" customFormat="1" ht="15.75">
      <c r="A41" s="315" t="str">
        <f>"Quarter 2 status report "&amp;"(3/31/"&amp;RIGHT('Biennial SQSP Overview'!$A$2,4)&amp;"):"</f>
        <v>Quarter 2 status report (3/31/2018):</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3 status report "&amp;"(6/30/"&amp;RIGHT('Biennial SQSP Overview'!$A$2,4)&amp;"):"</f>
        <v>Quarter 3 status report (6/30/2018):</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4 status report "&amp;"(9/30/"&amp;RIGHT('Biennial SQSP Overview'!$A$2,4)&amp;"):"</f>
        <v>Quarter 4 status report (9/30/2018):</v>
      </c>
      <c r="B45" s="316"/>
      <c r="C45" s="316"/>
      <c r="D45" s="316"/>
      <c r="E45" s="316"/>
      <c r="F45" s="316"/>
      <c r="G45" s="316"/>
      <c r="H45" s="316"/>
      <c r="I45" s="316"/>
      <c r="J45" s="316"/>
      <c r="K45" s="316"/>
      <c r="L45" s="316"/>
      <c r="M45" s="317"/>
    </row>
    <row r="46" spans="1:13" s="58" customFormat="1" ht="15">
      <c r="A46" s="312"/>
      <c r="B46" s="313"/>
      <c r="C46" s="313"/>
      <c r="D46" s="313"/>
      <c r="E46" s="313"/>
      <c r="F46" s="313"/>
      <c r="G46" s="313"/>
      <c r="H46" s="313"/>
      <c r="I46" s="313"/>
      <c r="J46" s="313"/>
      <c r="K46" s="313"/>
      <c r="L46" s="313"/>
      <c r="M46" s="314"/>
    </row>
    <row r="47" spans="1:13" s="58" customFormat="1" ht="15.75">
      <c r="A47" s="315" t="str">
        <f>"Quarter 5 status report "&amp;"(12/31/"&amp;RIGHT('Biennial SQSP Overview'!$A$2,4)&amp;"):"</f>
        <v>Quarter 5 status report (12/31/2018):</v>
      </c>
      <c r="B47" s="316"/>
      <c r="C47" s="316"/>
      <c r="D47" s="316"/>
      <c r="E47" s="316"/>
      <c r="F47" s="316"/>
      <c r="G47" s="316"/>
      <c r="H47" s="316"/>
      <c r="I47" s="316"/>
      <c r="J47" s="316"/>
      <c r="K47" s="316"/>
      <c r="L47" s="316"/>
      <c r="M47" s="317"/>
    </row>
    <row r="48" spans="1:13" s="58" customFormat="1" ht="15">
      <c r="A48" s="312"/>
      <c r="B48" s="313"/>
      <c r="C48" s="313"/>
      <c r="D48" s="313"/>
      <c r="E48" s="313"/>
      <c r="F48" s="313"/>
      <c r="G48" s="313"/>
      <c r="H48" s="313"/>
      <c r="I48" s="313"/>
      <c r="J48" s="313"/>
      <c r="K48" s="313"/>
      <c r="L48" s="313"/>
      <c r="M48" s="314"/>
    </row>
    <row r="49" spans="1:13" s="58" customFormat="1" ht="15.75">
      <c r="A49" s="315" t="str">
        <f>"Quarter 6 status report "&amp;"(3/31/"&amp;RIGHT('Biennial SQSP Overview'!$A$2,4)+(1)&amp;"):"</f>
        <v>Quarter 6 status report (3/31/2019):</v>
      </c>
      <c r="B49" s="316"/>
      <c r="C49" s="316"/>
      <c r="D49" s="316"/>
      <c r="E49" s="316"/>
      <c r="F49" s="316"/>
      <c r="G49" s="316"/>
      <c r="H49" s="316"/>
      <c r="I49" s="316"/>
      <c r="J49" s="316"/>
      <c r="K49" s="316"/>
      <c r="L49" s="316"/>
      <c r="M49" s="317"/>
    </row>
    <row r="50" spans="1:13" s="58" customFormat="1" ht="15">
      <c r="A50" s="312"/>
      <c r="B50" s="313"/>
      <c r="C50" s="313"/>
      <c r="D50" s="313"/>
      <c r="E50" s="313"/>
      <c r="F50" s="313"/>
      <c r="G50" s="313"/>
      <c r="H50" s="313"/>
      <c r="I50" s="313"/>
      <c r="J50" s="313"/>
      <c r="K50" s="313"/>
      <c r="L50" s="313"/>
      <c r="M50" s="314"/>
    </row>
    <row r="51" spans="1:13" s="58" customFormat="1" ht="15.75">
      <c r="A51" s="315" t="str">
        <f>"Quarter 7 status report "&amp;"(6/30/"&amp;RIGHT('Biennial SQSP Overview'!$A$2,4)+(1)&amp;"):"</f>
        <v>Quarter 7 status report (6/30/2019):</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"Quarter 8 status report "&amp;"(9/30/"&amp;RIGHT('Biennial SQSP Overview'!$A$2,4)+(1)&amp;"):"</f>
        <v>Quarter 8 status report (9/30/2019):</v>
      </c>
      <c r="B53" s="316"/>
      <c r="C53" s="316"/>
      <c r="D53" s="316"/>
      <c r="E53" s="316"/>
      <c r="F53" s="316"/>
      <c r="G53" s="316"/>
      <c r="H53" s="316"/>
      <c r="I53" s="316"/>
      <c r="J53" s="316"/>
      <c r="K53" s="316"/>
      <c r="L53" s="316"/>
      <c r="M53" s="317"/>
    </row>
    <row r="54" spans="1:13" s="58" customFormat="1" ht="15.75" thickBot="1">
      <c r="A54" s="344"/>
      <c r="B54" s="345"/>
      <c r="C54" s="345"/>
      <c r="D54" s="345"/>
      <c r="E54" s="345"/>
      <c r="F54" s="345"/>
      <c r="G54" s="345"/>
      <c r="H54" s="345"/>
      <c r="I54" s="345"/>
      <c r="J54" s="345"/>
      <c r="K54" s="345"/>
      <c r="L54" s="345"/>
      <c r="M54" s="346"/>
    </row>
    <row r="55" spans="1:13" s="58" customFormat="1" ht="15" customHeight="1" thickBot="1">
      <c r="A55" s="331" t="s">
        <v>213</v>
      </c>
      <c r="B55" s="332"/>
      <c r="C55" s="332"/>
      <c r="D55" s="332"/>
      <c r="E55" s="332"/>
      <c r="F55" s="332"/>
      <c r="G55" s="332"/>
      <c r="H55" s="332"/>
      <c r="I55" s="332"/>
      <c r="J55" s="332"/>
      <c r="K55" s="333"/>
      <c r="L55" s="337" t="s">
        <v>5</v>
      </c>
      <c r="M55" s="338"/>
    </row>
    <row r="56" spans="1:13" s="58" customFormat="1" ht="15.75" thickBot="1">
      <c r="A56" s="334"/>
      <c r="B56" s="335"/>
      <c r="C56" s="335"/>
      <c r="D56" s="335"/>
      <c r="E56" s="335"/>
      <c r="F56" s="335"/>
      <c r="G56" s="335"/>
      <c r="H56" s="335"/>
      <c r="I56" s="335"/>
      <c r="J56" s="335"/>
      <c r="K56" s="336"/>
      <c r="L56" s="339"/>
      <c r="M56" s="340"/>
    </row>
    <row r="57" spans="1:13" s="58" customFormat="1" ht="15.75">
      <c r="A57" s="309" t="str">
        <f>A39</f>
        <v>Quarter 1 status report (12/31/2017):</v>
      </c>
      <c r="B57" s="310"/>
      <c r="C57" s="310"/>
      <c r="D57" s="310"/>
      <c r="E57" s="310"/>
      <c r="F57" s="310"/>
      <c r="G57" s="310"/>
      <c r="H57" s="310"/>
      <c r="I57" s="310"/>
      <c r="J57" s="310"/>
      <c r="K57" s="310"/>
      <c r="L57" s="310"/>
      <c r="M57" s="311"/>
    </row>
    <row r="58" spans="1:13" s="58" customFormat="1" ht="15">
      <c r="A58" s="312"/>
      <c r="B58" s="313"/>
      <c r="C58" s="313"/>
      <c r="D58" s="313"/>
      <c r="E58" s="313"/>
      <c r="F58" s="313"/>
      <c r="G58" s="313"/>
      <c r="H58" s="313"/>
      <c r="I58" s="313"/>
      <c r="J58" s="313"/>
      <c r="K58" s="313"/>
      <c r="L58" s="313"/>
      <c r="M58" s="314"/>
    </row>
    <row r="59" spans="1:13" s="58" customFormat="1" ht="15.75">
      <c r="A59" s="315" t="str">
        <f>A41</f>
        <v>Quarter 2 status report (3/31/2018):</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3 status report (6/30/2018):</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4 status report (9/30/2018):</v>
      </c>
      <c r="B63" s="316"/>
      <c r="C63" s="316"/>
      <c r="D63" s="316"/>
      <c r="E63" s="316"/>
      <c r="F63" s="316"/>
      <c r="G63" s="316"/>
      <c r="H63" s="316"/>
      <c r="I63" s="316"/>
      <c r="J63" s="316"/>
      <c r="K63" s="316"/>
      <c r="L63" s="316"/>
      <c r="M63" s="317"/>
    </row>
    <row r="64" spans="1:13" s="58" customFormat="1" ht="15">
      <c r="A64" s="312"/>
      <c r="B64" s="313"/>
      <c r="C64" s="313"/>
      <c r="D64" s="313"/>
      <c r="E64" s="313"/>
      <c r="F64" s="313"/>
      <c r="G64" s="313"/>
      <c r="H64" s="313"/>
      <c r="I64" s="313"/>
      <c r="J64" s="313"/>
      <c r="K64" s="313"/>
      <c r="L64" s="313"/>
      <c r="M64" s="314"/>
    </row>
    <row r="65" spans="1:13" s="58" customFormat="1" ht="15.75">
      <c r="A65" s="315" t="str">
        <f>A47</f>
        <v>Quarter 5 status report (12/31/2018):</v>
      </c>
      <c r="B65" s="316"/>
      <c r="C65" s="316"/>
      <c r="D65" s="316"/>
      <c r="E65" s="316"/>
      <c r="F65" s="316"/>
      <c r="G65" s="316"/>
      <c r="H65" s="316"/>
      <c r="I65" s="316"/>
      <c r="J65" s="316"/>
      <c r="K65" s="316"/>
      <c r="L65" s="316"/>
      <c r="M65" s="317"/>
    </row>
    <row r="66" spans="1:13" s="58" customFormat="1" ht="15">
      <c r="A66" s="312"/>
      <c r="B66" s="313"/>
      <c r="C66" s="313"/>
      <c r="D66" s="313"/>
      <c r="E66" s="313"/>
      <c r="F66" s="313"/>
      <c r="G66" s="313"/>
      <c r="H66" s="313"/>
      <c r="I66" s="313"/>
      <c r="J66" s="313"/>
      <c r="K66" s="313"/>
      <c r="L66" s="313"/>
      <c r="M66" s="314"/>
    </row>
    <row r="67" spans="1:13" s="58" customFormat="1" ht="15.75">
      <c r="A67" s="315" t="str">
        <f>A49</f>
        <v>Quarter 6 status report (3/31/2019):</v>
      </c>
      <c r="B67" s="316"/>
      <c r="C67" s="316"/>
      <c r="D67" s="316"/>
      <c r="E67" s="316"/>
      <c r="F67" s="316"/>
      <c r="G67" s="316"/>
      <c r="H67" s="316"/>
      <c r="I67" s="316"/>
      <c r="J67" s="316"/>
      <c r="K67" s="316"/>
      <c r="L67" s="316"/>
      <c r="M67" s="317"/>
    </row>
    <row r="68" spans="1:13" s="58" customFormat="1" ht="15">
      <c r="A68" s="312"/>
      <c r="B68" s="313"/>
      <c r="C68" s="313"/>
      <c r="D68" s="313"/>
      <c r="E68" s="313"/>
      <c r="F68" s="313"/>
      <c r="G68" s="313"/>
      <c r="H68" s="313"/>
      <c r="I68" s="313"/>
      <c r="J68" s="313"/>
      <c r="K68" s="313"/>
      <c r="L68" s="313"/>
      <c r="M68" s="314"/>
    </row>
    <row r="69" spans="1:13" s="58" customFormat="1" ht="15.75">
      <c r="A69" s="315" t="str">
        <f>A51</f>
        <v>Quarter 7 status report (6/30/2019):</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8 status report (9/30/2019):</v>
      </c>
      <c r="B71" s="316"/>
      <c r="C71" s="316"/>
      <c r="D71" s="316"/>
      <c r="E71" s="316"/>
      <c r="F71" s="316"/>
      <c r="G71" s="316"/>
      <c r="H71" s="316"/>
      <c r="I71" s="316"/>
      <c r="J71" s="316"/>
      <c r="K71" s="316"/>
      <c r="L71" s="316"/>
      <c r="M71" s="317"/>
    </row>
    <row r="72" spans="1:13" s="58" customFormat="1" ht="15.75" thickBot="1">
      <c r="A72" s="344"/>
      <c r="B72" s="345"/>
      <c r="C72" s="345"/>
      <c r="D72" s="345"/>
      <c r="E72" s="345"/>
      <c r="F72" s="345"/>
      <c r="G72" s="345"/>
      <c r="H72" s="345"/>
      <c r="I72" s="345"/>
      <c r="J72" s="345"/>
      <c r="K72" s="345"/>
      <c r="L72" s="345"/>
      <c r="M72" s="346"/>
    </row>
    <row r="73" spans="1:13" s="58" customFormat="1" ht="15" customHeight="1" thickBot="1">
      <c r="A73" s="331" t="s">
        <v>214</v>
      </c>
      <c r="B73" s="332"/>
      <c r="C73" s="332"/>
      <c r="D73" s="332"/>
      <c r="E73" s="332"/>
      <c r="F73" s="332"/>
      <c r="G73" s="332"/>
      <c r="H73" s="332"/>
      <c r="I73" s="332"/>
      <c r="J73" s="332"/>
      <c r="K73" s="333"/>
      <c r="L73" s="337" t="s">
        <v>5</v>
      </c>
      <c r="M73" s="338"/>
    </row>
    <row r="74" spans="1:13" s="58" customFormat="1" ht="15.75" thickBot="1">
      <c r="A74" s="334"/>
      <c r="B74" s="335"/>
      <c r="C74" s="335"/>
      <c r="D74" s="335"/>
      <c r="E74" s="335"/>
      <c r="F74" s="335"/>
      <c r="G74" s="335"/>
      <c r="H74" s="335"/>
      <c r="I74" s="335"/>
      <c r="J74" s="335"/>
      <c r="K74" s="336"/>
      <c r="L74" s="339"/>
      <c r="M74" s="340"/>
    </row>
    <row r="75" spans="1:13" s="58" customFormat="1" ht="15.75">
      <c r="A75" s="309" t="str">
        <f>A57</f>
        <v>Quarter 1 status report (12/31/2017):</v>
      </c>
      <c r="B75" s="310"/>
      <c r="C75" s="310"/>
      <c r="D75" s="310"/>
      <c r="E75" s="310"/>
      <c r="F75" s="310"/>
      <c r="G75" s="310"/>
      <c r="H75" s="310"/>
      <c r="I75" s="310"/>
      <c r="J75" s="310"/>
      <c r="K75" s="310"/>
      <c r="L75" s="310"/>
      <c r="M75" s="311"/>
    </row>
    <row r="76" spans="1:13" s="58" customFormat="1" ht="15">
      <c r="A76" s="312"/>
      <c r="B76" s="313"/>
      <c r="C76" s="313"/>
      <c r="D76" s="313"/>
      <c r="E76" s="313"/>
      <c r="F76" s="313"/>
      <c r="G76" s="313"/>
      <c r="H76" s="313"/>
      <c r="I76" s="313"/>
      <c r="J76" s="313"/>
      <c r="K76" s="313"/>
      <c r="L76" s="313"/>
      <c r="M76" s="314"/>
    </row>
    <row r="77" spans="1:13" s="58" customFormat="1" ht="15.75">
      <c r="A77" s="315" t="str">
        <f>A59</f>
        <v>Quarter 2 status report (3/31/2018):</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3 status report (6/30/2018):</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4 status report (9/30/2018):</v>
      </c>
      <c r="B81" s="316"/>
      <c r="C81" s="316"/>
      <c r="D81" s="316"/>
      <c r="E81" s="316"/>
      <c r="F81" s="316"/>
      <c r="G81" s="316"/>
      <c r="H81" s="316"/>
      <c r="I81" s="316"/>
      <c r="J81" s="316"/>
      <c r="K81" s="316"/>
      <c r="L81" s="316"/>
      <c r="M81" s="317"/>
    </row>
    <row r="82" spans="1:13" s="58" customFormat="1" ht="15">
      <c r="A82" s="312"/>
      <c r="B82" s="313"/>
      <c r="C82" s="313"/>
      <c r="D82" s="313"/>
      <c r="E82" s="313"/>
      <c r="F82" s="313"/>
      <c r="G82" s="313"/>
      <c r="H82" s="313"/>
      <c r="I82" s="313"/>
      <c r="J82" s="313"/>
      <c r="K82" s="313"/>
      <c r="L82" s="313"/>
      <c r="M82" s="314"/>
    </row>
    <row r="83" spans="1:13" s="58" customFormat="1" ht="15.75">
      <c r="A83" s="315" t="str">
        <f>A65</f>
        <v>Quarter 5 status report (12/31/2018):</v>
      </c>
      <c r="B83" s="316"/>
      <c r="C83" s="316"/>
      <c r="D83" s="316"/>
      <c r="E83" s="316"/>
      <c r="F83" s="316"/>
      <c r="G83" s="316"/>
      <c r="H83" s="316"/>
      <c r="I83" s="316"/>
      <c r="J83" s="316"/>
      <c r="K83" s="316"/>
      <c r="L83" s="316"/>
      <c r="M83" s="317"/>
    </row>
    <row r="84" spans="1:13" s="58" customFormat="1" ht="15">
      <c r="A84" s="312"/>
      <c r="B84" s="313"/>
      <c r="C84" s="313"/>
      <c r="D84" s="313"/>
      <c r="E84" s="313"/>
      <c r="F84" s="313"/>
      <c r="G84" s="313"/>
      <c r="H84" s="313"/>
      <c r="I84" s="313"/>
      <c r="J84" s="313"/>
      <c r="K84" s="313"/>
      <c r="L84" s="313"/>
      <c r="M84" s="314"/>
    </row>
    <row r="85" spans="1:13" s="58" customFormat="1" ht="15.75">
      <c r="A85" s="315" t="str">
        <f>A67</f>
        <v>Quarter 6 status report (3/31/2019):</v>
      </c>
      <c r="B85" s="316"/>
      <c r="C85" s="316"/>
      <c r="D85" s="316"/>
      <c r="E85" s="316"/>
      <c r="F85" s="316"/>
      <c r="G85" s="316"/>
      <c r="H85" s="316"/>
      <c r="I85" s="316"/>
      <c r="J85" s="316"/>
      <c r="K85" s="316"/>
      <c r="L85" s="316"/>
      <c r="M85" s="317"/>
    </row>
    <row r="86" spans="1:13" s="58" customFormat="1" ht="15">
      <c r="A86" s="312"/>
      <c r="B86" s="313"/>
      <c r="C86" s="313"/>
      <c r="D86" s="313"/>
      <c r="E86" s="313"/>
      <c r="F86" s="313"/>
      <c r="G86" s="313"/>
      <c r="H86" s="313"/>
      <c r="I86" s="313"/>
      <c r="J86" s="313"/>
      <c r="K86" s="313"/>
      <c r="L86" s="313"/>
      <c r="M86" s="314"/>
    </row>
    <row r="87" spans="1:13" s="58" customFormat="1" ht="15.75">
      <c r="A87" s="315" t="str">
        <f>A69</f>
        <v>Quarter 7 status report (6/30/2019):</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8 status report (9/30/2019):</v>
      </c>
      <c r="B89" s="316"/>
      <c r="C89" s="316"/>
      <c r="D89" s="316"/>
      <c r="E89" s="316"/>
      <c r="F89" s="316"/>
      <c r="G89" s="316"/>
      <c r="H89" s="316"/>
      <c r="I89" s="316"/>
      <c r="J89" s="316"/>
      <c r="K89" s="316"/>
      <c r="L89" s="316"/>
      <c r="M89" s="317"/>
    </row>
    <row r="90" spans="1:13" s="58" customFormat="1" ht="15.75" thickBot="1">
      <c r="A90" s="344"/>
      <c r="B90" s="345"/>
      <c r="C90" s="345"/>
      <c r="D90" s="345"/>
      <c r="E90" s="345"/>
      <c r="F90" s="345"/>
      <c r="G90" s="345"/>
      <c r="H90" s="345"/>
      <c r="I90" s="345"/>
      <c r="J90" s="345"/>
      <c r="K90" s="345"/>
      <c r="L90" s="345"/>
      <c r="M90" s="346"/>
    </row>
    <row r="91" spans="1:13" s="58" customFormat="1" ht="15" customHeight="1" thickBot="1">
      <c r="A91" s="331" t="s">
        <v>211</v>
      </c>
      <c r="B91" s="332"/>
      <c r="C91" s="332"/>
      <c r="D91" s="332"/>
      <c r="E91" s="332"/>
      <c r="F91" s="332"/>
      <c r="G91" s="332"/>
      <c r="H91" s="332"/>
      <c r="I91" s="332"/>
      <c r="J91" s="332"/>
      <c r="K91" s="333"/>
      <c r="L91" s="337" t="s">
        <v>5</v>
      </c>
      <c r="M91" s="338"/>
    </row>
    <row r="92" spans="1:13" s="58" customFormat="1" ht="15.75" thickBot="1">
      <c r="A92" s="334"/>
      <c r="B92" s="335"/>
      <c r="C92" s="335"/>
      <c r="D92" s="335"/>
      <c r="E92" s="335"/>
      <c r="F92" s="335"/>
      <c r="G92" s="335"/>
      <c r="H92" s="335"/>
      <c r="I92" s="335"/>
      <c r="J92" s="335"/>
      <c r="K92" s="336"/>
      <c r="L92" s="339"/>
      <c r="M92" s="340"/>
    </row>
    <row r="93" spans="1:13" s="58" customFormat="1" ht="15.75">
      <c r="A93" s="309" t="str">
        <f>A75</f>
        <v>Quarter 1 status report (12/31/2017):</v>
      </c>
      <c r="B93" s="310"/>
      <c r="C93" s="310"/>
      <c r="D93" s="310"/>
      <c r="E93" s="310"/>
      <c r="F93" s="310"/>
      <c r="G93" s="310"/>
      <c r="H93" s="310"/>
      <c r="I93" s="310"/>
      <c r="J93" s="310"/>
      <c r="K93" s="310"/>
      <c r="L93" s="310"/>
      <c r="M93" s="311"/>
    </row>
    <row r="94" spans="1:13" s="58" customFormat="1" ht="15">
      <c r="A94" s="312"/>
      <c r="B94" s="313"/>
      <c r="C94" s="313"/>
      <c r="D94" s="313"/>
      <c r="E94" s="313"/>
      <c r="F94" s="313"/>
      <c r="G94" s="313"/>
      <c r="H94" s="313"/>
      <c r="I94" s="313"/>
      <c r="J94" s="313"/>
      <c r="K94" s="313"/>
      <c r="L94" s="313"/>
      <c r="M94" s="314"/>
    </row>
    <row r="95" spans="1:13" s="58" customFormat="1" ht="15.75">
      <c r="A95" s="315" t="str">
        <f>A77</f>
        <v>Quarter 2 status report (3/31/2018):</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3 status report (6/30/2018):</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4 status report (9/30/2018):</v>
      </c>
      <c r="B99" s="316"/>
      <c r="C99" s="316"/>
      <c r="D99" s="316"/>
      <c r="E99" s="316"/>
      <c r="F99" s="316"/>
      <c r="G99" s="316"/>
      <c r="H99" s="316"/>
      <c r="I99" s="316"/>
      <c r="J99" s="316"/>
      <c r="K99" s="316"/>
      <c r="L99" s="316"/>
      <c r="M99" s="317"/>
    </row>
    <row r="100" spans="1:13" s="58" customFormat="1" ht="15">
      <c r="A100" s="312"/>
      <c r="B100" s="313"/>
      <c r="C100" s="313"/>
      <c r="D100" s="313"/>
      <c r="E100" s="313"/>
      <c r="F100" s="313"/>
      <c r="G100" s="313"/>
      <c r="H100" s="313"/>
      <c r="I100" s="313"/>
      <c r="J100" s="313"/>
      <c r="K100" s="313"/>
      <c r="L100" s="313"/>
      <c r="M100" s="314"/>
    </row>
    <row r="101" spans="1:13" s="58" customFormat="1" ht="15.75">
      <c r="A101" s="315" t="str">
        <f>A83</f>
        <v>Quarter 5 status report (12/31/2018):</v>
      </c>
      <c r="B101" s="316"/>
      <c r="C101" s="316"/>
      <c r="D101" s="316"/>
      <c r="E101" s="316"/>
      <c r="F101" s="316"/>
      <c r="G101" s="316"/>
      <c r="H101" s="316"/>
      <c r="I101" s="316"/>
      <c r="J101" s="316"/>
      <c r="K101" s="316"/>
      <c r="L101" s="316"/>
      <c r="M101" s="317"/>
    </row>
    <row r="102" spans="1:13" s="58" customFormat="1" ht="15">
      <c r="A102" s="312"/>
      <c r="B102" s="313"/>
      <c r="C102" s="313"/>
      <c r="D102" s="313"/>
      <c r="E102" s="313"/>
      <c r="F102" s="313"/>
      <c r="G102" s="313"/>
      <c r="H102" s="313"/>
      <c r="I102" s="313"/>
      <c r="J102" s="313"/>
      <c r="K102" s="313"/>
      <c r="L102" s="313"/>
      <c r="M102" s="314"/>
    </row>
    <row r="103" spans="1:13" s="58" customFormat="1" ht="15.75">
      <c r="A103" s="315" t="str">
        <f>A85</f>
        <v>Quarter 6 status report (3/31/2019):</v>
      </c>
      <c r="B103" s="316"/>
      <c r="C103" s="316"/>
      <c r="D103" s="316"/>
      <c r="E103" s="316"/>
      <c r="F103" s="316"/>
      <c r="G103" s="316"/>
      <c r="H103" s="316"/>
      <c r="I103" s="316"/>
      <c r="J103" s="316"/>
      <c r="K103" s="316"/>
      <c r="L103" s="316"/>
      <c r="M103" s="317"/>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7 status report (6/30/2019):</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8 status report (9/30/2019):</v>
      </c>
      <c r="B107" s="316"/>
      <c r="C107" s="316"/>
      <c r="D107" s="316"/>
      <c r="E107" s="316"/>
      <c r="F107" s="316"/>
      <c r="G107" s="316"/>
      <c r="H107" s="316"/>
      <c r="I107" s="316"/>
      <c r="J107" s="316"/>
      <c r="K107" s="316"/>
      <c r="L107" s="316"/>
      <c r="M107" s="317"/>
    </row>
    <row r="108" spans="1:13" s="58" customFormat="1" ht="15.75" thickBot="1">
      <c r="A108" s="344"/>
      <c r="B108" s="345"/>
      <c r="C108" s="345"/>
      <c r="D108" s="345"/>
      <c r="E108" s="345"/>
      <c r="F108" s="345"/>
      <c r="G108" s="345"/>
      <c r="H108" s="345"/>
      <c r="I108" s="345"/>
      <c r="J108" s="345"/>
      <c r="K108" s="345"/>
      <c r="L108" s="345"/>
      <c r="M108" s="346"/>
    </row>
    <row r="109" spans="1:13" s="58" customFormat="1" ht="15" customHeight="1" thickBot="1">
      <c r="A109" s="331" t="s">
        <v>215</v>
      </c>
      <c r="B109" s="332"/>
      <c r="C109" s="332"/>
      <c r="D109" s="332"/>
      <c r="E109" s="332"/>
      <c r="F109" s="332"/>
      <c r="G109" s="332"/>
      <c r="H109" s="332"/>
      <c r="I109" s="332"/>
      <c r="J109" s="332"/>
      <c r="K109" s="333"/>
      <c r="L109" s="337" t="s">
        <v>5</v>
      </c>
      <c r="M109" s="338"/>
    </row>
    <row r="110" spans="1:13" s="58" customFormat="1" ht="15.75" thickBot="1">
      <c r="A110" s="334"/>
      <c r="B110" s="335"/>
      <c r="C110" s="335"/>
      <c r="D110" s="335"/>
      <c r="E110" s="335"/>
      <c r="F110" s="335"/>
      <c r="G110" s="335"/>
      <c r="H110" s="335"/>
      <c r="I110" s="335"/>
      <c r="J110" s="335"/>
      <c r="K110" s="336"/>
      <c r="L110" s="339"/>
      <c r="M110" s="340"/>
    </row>
    <row r="111" spans="1:13" s="58" customFormat="1" ht="15.75">
      <c r="A111" s="309" t="str">
        <f>A93</f>
        <v>Quarter 1 status report (12/31/2017):</v>
      </c>
      <c r="B111" s="310"/>
      <c r="C111" s="310"/>
      <c r="D111" s="310"/>
      <c r="E111" s="310"/>
      <c r="F111" s="310"/>
      <c r="G111" s="310"/>
      <c r="H111" s="310"/>
      <c r="I111" s="310"/>
      <c r="J111" s="310"/>
      <c r="K111" s="310"/>
      <c r="L111" s="310"/>
      <c r="M111" s="311"/>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2 status report (3/31/2018):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3 status report (6/30/2018):</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4 status report (9/30/2018):</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A101</f>
        <v>Quarter 5 status report (12/31/2018):</v>
      </c>
      <c r="B119" s="316"/>
      <c r="C119" s="316"/>
      <c r="D119" s="316"/>
      <c r="E119" s="316"/>
      <c r="F119" s="316"/>
      <c r="G119" s="316"/>
      <c r="H119" s="316"/>
      <c r="I119" s="316"/>
      <c r="J119" s="316"/>
      <c r="K119" s="316"/>
      <c r="L119" s="316"/>
      <c r="M119" s="317"/>
    </row>
    <row r="120" spans="1:13" s="58" customFormat="1" ht="15">
      <c r="A120" s="312"/>
      <c r="B120" s="313"/>
      <c r="C120" s="313"/>
      <c r="D120" s="313"/>
      <c r="E120" s="313"/>
      <c r="F120" s="313"/>
      <c r="G120" s="313"/>
      <c r="H120" s="313"/>
      <c r="I120" s="313"/>
      <c r="J120" s="313"/>
      <c r="K120" s="313"/>
      <c r="L120" s="313"/>
      <c r="M120" s="314"/>
    </row>
    <row r="121" spans="1:13" s="58" customFormat="1" ht="15.75">
      <c r="A121" s="315" t="str">
        <f>A103</f>
        <v>Quarter 6 status report (3/31/2019):</v>
      </c>
      <c r="B121" s="316"/>
      <c r="C121" s="316"/>
      <c r="D121" s="316"/>
      <c r="E121" s="316"/>
      <c r="F121" s="316"/>
      <c r="G121" s="316"/>
      <c r="H121" s="316"/>
      <c r="I121" s="316"/>
      <c r="J121" s="316"/>
      <c r="K121" s="316"/>
      <c r="L121" s="316"/>
      <c r="M121" s="317"/>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7 status report (6/30/2019):</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8 status report (9/30/2019):</v>
      </c>
      <c r="B125" s="316"/>
      <c r="C125" s="316"/>
      <c r="D125" s="316"/>
      <c r="E125" s="316"/>
      <c r="F125" s="316"/>
      <c r="G125" s="316"/>
      <c r="H125" s="316"/>
      <c r="I125" s="316"/>
      <c r="J125" s="316"/>
      <c r="K125" s="316"/>
      <c r="L125" s="316"/>
      <c r="M125" s="317"/>
    </row>
    <row r="126" spans="1:13" s="58" customFormat="1" ht="15.75" thickBot="1">
      <c r="A126" s="344"/>
      <c r="B126" s="345"/>
      <c r="C126" s="345"/>
      <c r="D126" s="345"/>
      <c r="E126" s="345"/>
      <c r="F126" s="345"/>
      <c r="G126" s="345"/>
      <c r="H126" s="345"/>
      <c r="I126" s="345"/>
      <c r="J126" s="345"/>
      <c r="K126" s="345"/>
      <c r="L126" s="345"/>
      <c r="M126" s="346"/>
    </row>
    <row r="127" spans="1:13" s="58" customFormat="1" ht="15" customHeight="1" thickBot="1">
      <c r="A127" s="331" t="s">
        <v>216</v>
      </c>
      <c r="B127" s="332"/>
      <c r="C127" s="332"/>
      <c r="D127" s="332"/>
      <c r="E127" s="332"/>
      <c r="F127" s="332"/>
      <c r="G127" s="332"/>
      <c r="H127" s="332"/>
      <c r="I127" s="332"/>
      <c r="J127" s="332"/>
      <c r="K127" s="333"/>
      <c r="L127" s="337" t="s">
        <v>5</v>
      </c>
      <c r="M127" s="338"/>
    </row>
    <row r="128" spans="1:13" s="58" customFormat="1" ht="15.75" thickBot="1">
      <c r="A128" s="334"/>
      <c r="B128" s="335"/>
      <c r="C128" s="335"/>
      <c r="D128" s="335"/>
      <c r="E128" s="335"/>
      <c r="F128" s="335"/>
      <c r="G128" s="335"/>
      <c r="H128" s="335"/>
      <c r="I128" s="335"/>
      <c r="J128" s="335"/>
      <c r="K128" s="336"/>
      <c r="L128" s="339"/>
      <c r="M128" s="340"/>
    </row>
    <row r="129" spans="1:13" s="58" customFormat="1" ht="15.75">
      <c r="A129" s="309" t="str">
        <f>A111</f>
        <v>Quarter 1 status report (12/31/2017):</v>
      </c>
      <c r="B129" s="310"/>
      <c r="C129" s="310"/>
      <c r="D129" s="310"/>
      <c r="E129" s="310"/>
      <c r="F129" s="310"/>
      <c r="G129" s="310"/>
      <c r="H129" s="310"/>
      <c r="I129" s="310"/>
      <c r="J129" s="310"/>
      <c r="K129" s="310"/>
      <c r="L129" s="310"/>
      <c r="M129" s="311"/>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2 status report (3/31/2018):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3 status report (6/30/2018):</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4 status report (9/30/2018):</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5 status report (12/31/2018):</v>
      </c>
      <c r="B137" s="316"/>
      <c r="C137" s="316"/>
      <c r="D137" s="316"/>
      <c r="E137" s="316"/>
      <c r="F137" s="316"/>
      <c r="G137" s="316"/>
      <c r="H137" s="316"/>
      <c r="I137" s="316"/>
      <c r="J137" s="316"/>
      <c r="K137" s="316"/>
      <c r="L137" s="316"/>
      <c r="M137" s="317"/>
    </row>
    <row r="138" spans="1:13" s="58" customFormat="1" ht="15">
      <c r="A138" s="312"/>
      <c r="B138" s="313"/>
      <c r="C138" s="313"/>
      <c r="D138" s="313"/>
      <c r="E138" s="313"/>
      <c r="F138" s="313"/>
      <c r="G138" s="313"/>
      <c r="H138" s="313"/>
      <c r="I138" s="313"/>
      <c r="J138" s="313"/>
      <c r="K138" s="313"/>
      <c r="L138" s="313"/>
      <c r="M138" s="314"/>
    </row>
    <row r="139" spans="1:13" s="58" customFormat="1" ht="15.75">
      <c r="A139" s="315" t="str">
        <f>A121</f>
        <v>Quarter 6 status report (3/31/2019):</v>
      </c>
      <c r="B139" s="316"/>
      <c r="C139" s="316"/>
      <c r="D139" s="316"/>
      <c r="E139" s="316"/>
      <c r="F139" s="316"/>
      <c r="G139" s="316"/>
      <c r="H139" s="316"/>
      <c r="I139" s="316"/>
      <c r="J139" s="316"/>
      <c r="K139" s="316"/>
      <c r="L139" s="316"/>
      <c r="M139" s="317"/>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7 status report (6/30/2019):</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8 status report (9/30/2019):</v>
      </c>
      <c r="B143" s="316"/>
      <c r="C143" s="316"/>
      <c r="D143" s="316"/>
      <c r="E143" s="316"/>
      <c r="F143" s="316"/>
      <c r="G143" s="316"/>
      <c r="H143" s="316"/>
      <c r="I143" s="316"/>
      <c r="J143" s="316"/>
      <c r="K143" s="316"/>
      <c r="L143" s="316"/>
      <c r="M143" s="317"/>
    </row>
    <row r="144" spans="1:13" s="58" customFormat="1" ht="15.75" thickBot="1">
      <c r="A144" s="344"/>
      <c r="B144" s="345"/>
      <c r="C144" s="345"/>
      <c r="D144" s="345"/>
      <c r="E144" s="345"/>
      <c r="F144" s="345"/>
      <c r="G144" s="345"/>
      <c r="H144" s="345"/>
      <c r="I144" s="345"/>
      <c r="J144" s="345"/>
      <c r="K144" s="345"/>
      <c r="L144" s="345"/>
      <c r="M144" s="346"/>
    </row>
    <row r="145" spans="1:13" s="58" customFormat="1" ht="15" customHeight="1" thickBot="1">
      <c r="A145" s="331" t="s">
        <v>217</v>
      </c>
      <c r="B145" s="332"/>
      <c r="C145" s="332"/>
      <c r="D145" s="332"/>
      <c r="E145" s="332"/>
      <c r="F145" s="332"/>
      <c r="G145" s="332"/>
      <c r="H145" s="332"/>
      <c r="I145" s="332"/>
      <c r="J145" s="332"/>
      <c r="K145" s="333"/>
      <c r="L145" s="337" t="s">
        <v>5</v>
      </c>
      <c r="M145" s="338"/>
    </row>
    <row r="146" spans="1:13" s="58" customFormat="1" ht="15.75" thickBot="1">
      <c r="A146" s="334"/>
      <c r="B146" s="335"/>
      <c r="C146" s="335"/>
      <c r="D146" s="335"/>
      <c r="E146" s="335"/>
      <c r="F146" s="335"/>
      <c r="G146" s="335"/>
      <c r="H146" s="335"/>
      <c r="I146" s="335"/>
      <c r="J146" s="335"/>
      <c r="K146" s="336"/>
      <c r="L146" s="339"/>
      <c r="M146" s="340"/>
    </row>
    <row r="147" spans="1:13" s="58" customFormat="1" ht="15.75">
      <c r="A147" s="309" t="str">
        <f>A129</f>
        <v>Quarter 1 status report (12/31/2017):</v>
      </c>
      <c r="B147" s="310"/>
      <c r="C147" s="310"/>
      <c r="D147" s="310"/>
      <c r="E147" s="310"/>
      <c r="F147" s="310"/>
      <c r="G147" s="310"/>
      <c r="H147" s="310"/>
      <c r="I147" s="310"/>
      <c r="J147" s="310"/>
      <c r="K147" s="310"/>
      <c r="L147" s="310"/>
      <c r="M147" s="311"/>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2 status report (3/31/2018):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3 status report (6/30/2018):</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4 status report (9/30/2018):</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5 status report (12/31/2018):</v>
      </c>
      <c r="B155" s="316"/>
      <c r="C155" s="316"/>
      <c r="D155" s="316"/>
      <c r="E155" s="316"/>
      <c r="F155" s="316"/>
      <c r="G155" s="316"/>
      <c r="H155" s="316"/>
      <c r="I155" s="316"/>
      <c r="J155" s="316"/>
      <c r="K155" s="316"/>
      <c r="L155" s="316"/>
      <c r="M155" s="317"/>
    </row>
    <row r="156" spans="1:13" s="58" customFormat="1" ht="15">
      <c r="A156" s="312"/>
      <c r="B156" s="313"/>
      <c r="C156" s="313"/>
      <c r="D156" s="313"/>
      <c r="E156" s="313"/>
      <c r="F156" s="313"/>
      <c r="G156" s="313"/>
      <c r="H156" s="313"/>
      <c r="I156" s="313"/>
      <c r="J156" s="313"/>
      <c r="K156" s="313"/>
      <c r="L156" s="313"/>
      <c r="M156" s="314"/>
    </row>
    <row r="157" spans="1:13" s="58" customFormat="1" ht="15.75">
      <c r="A157" s="315" t="str">
        <f>A139</f>
        <v>Quarter 6 status report (3/31/2019):</v>
      </c>
      <c r="B157" s="316"/>
      <c r="C157" s="316"/>
      <c r="D157" s="316"/>
      <c r="E157" s="316"/>
      <c r="F157" s="316"/>
      <c r="G157" s="316"/>
      <c r="H157" s="316"/>
      <c r="I157" s="316"/>
      <c r="J157" s="316"/>
      <c r="K157" s="316"/>
      <c r="L157" s="316"/>
      <c r="M157" s="317"/>
    </row>
    <row r="158" spans="1:13" s="58" customFormat="1" ht="15">
      <c r="A158" s="312"/>
      <c r="B158" s="313"/>
      <c r="C158" s="313"/>
      <c r="D158" s="313"/>
      <c r="E158" s="313"/>
      <c r="F158" s="313"/>
      <c r="G158" s="313"/>
      <c r="H158" s="313"/>
      <c r="I158" s="313"/>
      <c r="J158" s="313"/>
      <c r="K158" s="313"/>
      <c r="L158" s="313"/>
      <c r="M158" s="314"/>
    </row>
    <row r="159" spans="1:13" s="58" customFormat="1" ht="15.75">
      <c r="A159" s="315" t="str">
        <f>A141</f>
        <v>Quarter 7 status report (6/30/2019):</v>
      </c>
      <c r="B159" s="316"/>
      <c r="C159" s="316"/>
      <c r="D159" s="316"/>
      <c r="E159" s="316"/>
      <c r="F159" s="316"/>
      <c r="G159" s="316"/>
      <c r="H159" s="316"/>
      <c r="I159" s="316"/>
      <c r="J159" s="316"/>
      <c r="K159" s="316"/>
      <c r="L159" s="316"/>
      <c r="M159" s="317"/>
    </row>
    <row r="160" spans="1:13" s="58" customFormat="1" ht="15">
      <c r="A160" s="312"/>
      <c r="B160" s="313"/>
      <c r="C160" s="313"/>
      <c r="D160" s="313"/>
      <c r="E160" s="313"/>
      <c r="F160" s="313"/>
      <c r="G160" s="313"/>
      <c r="H160" s="313"/>
      <c r="I160" s="313"/>
      <c r="J160" s="313"/>
      <c r="K160" s="313"/>
      <c r="L160" s="313"/>
      <c r="M160" s="314"/>
    </row>
    <row r="161" spans="1:13" s="58" customFormat="1" ht="15.75">
      <c r="A161" s="315" t="str">
        <f>A143</f>
        <v>Quarter 8 status report (9/30/2019):</v>
      </c>
      <c r="B161" s="316"/>
      <c r="C161" s="316"/>
      <c r="D161" s="316"/>
      <c r="E161" s="316"/>
      <c r="F161" s="316"/>
      <c r="G161" s="316"/>
      <c r="H161" s="316"/>
      <c r="I161" s="316"/>
      <c r="J161" s="316"/>
      <c r="K161" s="316"/>
      <c r="L161" s="316"/>
      <c r="M161" s="317"/>
    </row>
    <row r="162" spans="1:13" s="58" customFormat="1" ht="15.75" thickBot="1">
      <c r="A162" s="344"/>
      <c r="B162" s="345"/>
      <c r="C162" s="345"/>
      <c r="D162" s="345"/>
      <c r="E162" s="345"/>
      <c r="F162" s="345"/>
      <c r="G162" s="345"/>
      <c r="H162" s="345"/>
      <c r="I162" s="345"/>
      <c r="J162" s="345"/>
      <c r="K162" s="345"/>
      <c r="L162" s="345"/>
      <c r="M162" s="346"/>
    </row>
    <row r="163" spans="1:13" s="164" customFormat="1" ht="15">
      <c r="A163" s="82"/>
      <c r="B163" s="82"/>
      <c r="C163" s="82"/>
      <c r="D163" s="3"/>
      <c r="E163" s="82"/>
      <c r="F163" s="82"/>
      <c r="G163" s="82"/>
      <c r="H163" s="82"/>
      <c r="I163" s="82"/>
      <c r="J163" s="82"/>
      <c r="K163" s="82"/>
      <c r="L163" s="82"/>
      <c r="M163" s="82"/>
    </row>
    <row r="164" spans="1:13" s="3" customFormat="1" ht="15">
      <c r="A164" s="162"/>
      <c r="B164" s="162"/>
      <c r="C164" s="162"/>
      <c r="E164" s="162"/>
      <c r="F164" s="162"/>
      <c r="G164" s="162"/>
      <c r="H164" s="162"/>
      <c r="I164" s="162"/>
      <c r="J164" s="162"/>
      <c r="K164" s="162"/>
      <c r="L164" s="162"/>
      <c r="M164" s="162"/>
    </row>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sheetData>
  <sheetProtection formatRows="0" insertRows="0"/>
  <mergeCells count="179">
    <mergeCell ref="A21:M21"/>
    <mergeCell ref="C14:C15"/>
    <mergeCell ref="B14:B15"/>
    <mergeCell ref="A14:A15"/>
    <mergeCell ref="C12:C13"/>
    <mergeCell ref="B12:B13"/>
    <mergeCell ref="A12:A13"/>
    <mergeCell ref="A24:M24"/>
    <mergeCell ref="A30:M30"/>
    <mergeCell ref="A22:M22"/>
    <mergeCell ref="A23:M23"/>
    <mergeCell ref="A25:M25"/>
    <mergeCell ref="A26:M26"/>
    <mergeCell ref="A28:M28"/>
    <mergeCell ref="A29:M29"/>
    <mergeCell ref="A18:M18"/>
    <mergeCell ref="A19:M19"/>
    <mergeCell ref="A20:M20"/>
    <mergeCell ref="A16:M16"/>
    <mergeCell ref="A17:M17"/>
    <mergeCell ref="A27:M27"/>
    <mergeCell ref="D12:D13"/>
    <mergeCell ref="D14:D15"/>
    <mergeCell ref="A159:M159"/>
    <mergeCell ref="A160:M160"/>
    <mergeCell ref="A161:M161"/>
    <mergeCell ref="A162:M162"/>
    <mergeCell ref="A153:M153"/>
    <mergeCell ref="A154:M154"/>
    <mergeCell ref="A155:M155"/>
    <mergeCell ref="A156:M156"/>
    <mergeCell ref="A157:M157"/>
    <mergeCell ref="A158:M158"/>
    <mergeCell ref="A147:M147"/>
    <mergeCell ref="A148:M148"/>
    <mergeCell ref="A149:M149"/>
    <mergeCell ref="A150:M150"/>
    <mergeCell ref="A151:M151"/>
    <mergeCell ref="A152:M152"/>
    <mergeCell ref="A141:M141"/>
    <mergeCell ref="A142:M142"/>
    <mergeCell ref="A143:M143"/>
    <mergeCell ref="A144:M144"/>
    <mergeCell ref="A145:K146"/>
    <mergeCell ref="L145:M145"/>
    <mergeCell ref="L146:M146"/>
    <mergeCell ref="A135:M135"/>
    <mergeCell ref="A136:M136"/>
    <mergeCell ref="A137:M137"/>
    <mergeCell ref="A138:M138"/>
    <mergeCell ref="A139:M139"/>
    <mergeCell ref="A140:M140"/>
    <mergeCell ref="A129:M129"/>
    <mergeCell ref="A130:M130"/>
    <mergeCell ref="A131:M131"/>
    <mergeCell ref="A132:M132"/>
    <mergeCell ref="A133:M133"/>
    <mergeCell ref="A134:M134"/>
    <mergeCell ref="A123:M123"/>
    <mergeCell ref="A124:M124"/>
    <mergeCell ref="A125:M125"/>
    <mergeCell ref="A126:M126"/>
    <mergeCell ref="A127:K128"/>
    <mergeCell ref="L127:M127"/>
    <mergeCell ref="L128:M128"/>
    <mergeCell ref="A117:M117"/>
    <mergeCell ref="A118:M118"/>
    <mergeCell ref="A119:M119"/>
    <mergeCell ref="A120:M120"/>
    <mergeCell ref="A121:M121"/>
    <mergeCell ref="A122:M122"/>
    <mergeCell ref="A111:M111"/>
    <mergeCell ref="A112:M112"/>
    <mergeCell ref="A113:M113"/>
    <mergeCell ref="A114:M114"/>
    <mergeCell ref="A115:M115"/>
    <mergeCell ref="A116:M116"/>
    <mergeCell ref="A105:M105"/>
    <mergeCell ref="A106:M106"/>
    <mergeCell ref="A107:M107"/>
    <mergeCell ref="A108:M108"/>
    <mergeCell ref="A109:K110"/>
    <mergeCell ref="L109:M109"/>
    <mergeCell ref="L110:M110"/>
    <mergeCell ref="A99:M99"/>
    <mergeCell ref="A100:M100"/>
    <mergeCell ref="A101:M101"/>
    <mergeCell ref="A102:M102"/>
    <mergeCell ref="A103:M103"/>
    <mergeCell ref="A104:M104"/>
    <mergeCell ref="A93:M93"/>
    <mergeCell ref="A94:M94"/>
    <mergeCell ref="A95:M95"/>
    <mergeCell ref="A96:M96"/>
    <mergeCell ref="A97:M97"/>
    <mergeCell ref="A98:M98"/>
    <mergeCell ref="A87:M87"/>
    <mergeCell ref="A88:M88"/>
    <mergeCell ref="A89:M89"/>
    <mergeCell ref="A90:M90"/>
    <mergeCell ref="A91:K92"/>
    <mergeCell ref="L91:M91"/>
    <mergeCell ref="L92:M92"/>
    <mergeCell ref="A81:M81"/>
    <mergeCell ref="A82:M82"/>
    <mergeCell ref="A83:M83"/>
    <mergeCell ref="A84:M84"/>
    <mergeCell ref="A85:M85"/>
    <mergeCell ref="A86:M86"/>
    <mergeCell ref="A75:M75"/>
    <mergeCell ref="A76:M76"/>
    <mergeCell ref="A77:M77"/>
    <mergeCell ref="A78:M78"/>
    <mergeCell ref="A79:M79"/>
    <mergeCell ref="A80:M80"/>
    <mergeCell ref="A69:M69"/>
    <mergeCell ref="A70:M70"/>
    <mergeCell ref="A71:M71"/>
    <mergeCell ref="A72:M72"/>
    <mergeCell ref="A73:K74"/>
    <mergeCell ref="L73:M73"/>
    <mergeCell ref="L74:M74"/>
    <mergeCell ref="A63:M63"/>
    <mergeCell ref="A64:M64"/>
    <mergeCell ref="A65:M65"/>
    <mergeCell ref="A66:M66"/>
    <mergeCell ref="A67:M67"/>
    <mergeCell ref="A68:M68"/>
    <mergeCell ref="A57:M57"/>
    <mergeCell ref="A58:M58"/>
    <mergeCell ref="A59:M59"/>
    <mergeCell ref="A60:M60"/>
    <mergeCell ref="A61:M61"/>
    <mergeCell ref="A62:M62"/>
    <mergeCell ref="A51:M51"/>
    <mergeCell ref="A52:M52"/>
    <mergeCell ref="A53:M53"/>
    <mergeCell ref="A54:M54"/>
    <mergeCell ref="A55:K56"/>
    <mergeCell ref="L55:M55"/>
    <mergeCell ref="L56:M56"/>
    <mergeCell ref="A45:M45"/>
    <mergeCell ref="A46:M46"/>
    <mergeCell ref="A47:M47"/>
    <mergeCell ref="A48:M48"/>
    <mergeCell ref="A49:M49"/>
    <mergeCell ref="A50:M50"/>
    <mergeCell ref="A39:M39"/>
    <mergeCell ref="A40:M40"/>
    <mergeCell ref="A41:M41"/>
    <mergeCell ref="A42:M42"/>
    <mergeCell ref="A43:M43"/>
    <mergeCell ref="A44:M44"/>
    <mergeCell ref="A31:M31"/>
    <mergeCell ref="A32:M32"/>
    <mergeCell ref="A34:L34"/>
    <mergeCell ref="A35:M35"/>
    <mergeCell ref="A36:M36"/>
    <mergeCell ref="A37:K38"/>
    <mergeCell ref="L37:M37"/>
    <mergeCell ref="L38:M38"/>
    <mergeCell ref="A33:M33"/>
    <mergeCell ref="A1:M1"/>
    <mergeCell ref="A2:E3"/>
    <mergeCell ref="F2:M3"/>
    <mergeCell ref="A10:A11"/>
    <mergeCell ref="B10:B11"/>
    <mergeCell ref="C10:C11"/>
    <mergeCell ref="A6:A7"/>
    <mergeCell ref="B6:B7"/>
    <mergeCell ref="C6:C7"/>
    <mergeCell ref="A8:A9"/>
    <mergeCell ref="B8:B9"/>
    <mergeCell ref="C8:C9"/>
    <mergeCell ref="D6:D7"/>
    <mergeCell ref="D8:D9"/>
    <mergeCell ref="D10:D11"/>
    <mergeCell ref="B4:E4"/>
    <mergeCell ref="F4:M4"/>
  </mergeCells>
  <conditionalFormatting sqref="C6:C9">
    <cfRule type="cellIs" priority="18" dxfId="3" operator="greaterThanOrEqual">
      <formula>0.87</formula>
    </cfRule>
    <cfRule type="cellIs" priority="23" dxfId="2" operator="lessThan">
      <formula>0.87</formula>
    </cfRule>
  </conditionalFormatting>
  <conditionalFormatting sqref="C10:C11">
    <cfRule type="cellIs" priority="16" dxfId="3" operator="greaterThanOrEqual">
      <formula>0.7</formula>
    </cfRule>
    <cfRule type="cellIs" priority="22" dxfId="2" operator="lessThan">
      <formula>0.7</formula>
    </cfRule>
  </conditionalFormatting>
  <conditionalFormatting sqref="C12:C13">
    <cfRule type="cellIs" priority="13" dxfId="3" operator="greaterThanOrEqual">
      <formula>0.93</formula>
    </cfRule>
    <cfRule type="cellIs" priority="21" dxfId="2" operator="lessThan">
      <formula>0.93</formula>
    </cfRule>
  </conditionalFormatting>
  <conditionalFormatting sqref="C14:C15">
    <cfRule type="cellIs" priority="12" dxfId="3" operator="greaterThanOrEqual">
      <formula>0.78</formula>
    </cfRule>
    <cfRule type="cellIs" priority="20" dxfId="2" operator="lessThan">
      <formula>0.78</formula>
    </cfRule>
  </conditionalFormatting>
  <conditionalFormatting sqref="C6:C15">
    <cfRule type="cellIs" priority="17" dxfId="3" operator="equal">
      <formula>0</formula>
    </cfRule>
  </conditionalFormatting>
  <conditionalFormatting sqref="D6:D9">
    <cfRule type="cellIs" priority="6" dxfId="3" operator="greaterThanOrEqual">
      <formula>0.87</formula>
    </cfRule>
    <cfRule type="cellIs" priority="10" dxfId="2" operator="lessThan">
      <formula>0.87</formula>
    </cfRule>
  </conditionalFormatting>
  <conditionalFormatting sqref="D10:D11">
    <cfRule type="cellIs" priority="4" dxfId="3" operator="greaterThanOrEqual">
      <formula>0.7</formula>
    </cfRule>
    <cfRule type="cellIs" priority="9" dxfId="2" operator="lessThan">
      <formula>0.7</formula>
    </cfRule>
  </conditionalFormatting>
  <conditionalFormatting sqref="D12:D13">
    <cfRule type="cellIs" priority="3" dxfId="3" operator="greaterThanOrEqual">
      <formula>0.93</formula>
    </cfRule>
    <cfRule type="cellIs" priority="8" dxfId="2" operator="lessThan">
      <formula>0.93</formula>
    </cfRule>
  </conditionalFormatting>
  <conditionalFormatting sqref="D14:D15">
    <cfRule type="cellIs" priority="2" dxfId="3" operator="greaterThanOrEqual">
      <formula>0.78</formula>
    </cfRule>
    <cfRule type="cellIs" priority="7" dxfId="2" operator="lessThan">
      <formula>0.78</formula>
    </cfRule>
  </conditionalFormatting>
  <conditionalFormatting sqref="D6:D15">
    <cfRule type="cellIs" priority="5" dxfId="3" operator="equal">
      <formula>0</formula>
    </cfRule>
  </conditionalFormatting>
  <conditionalFormatting sqref="M34">
    <cfRule type="notContainsBlanks" priority="1" dxfId="0">
      <formula>LEN(TRIM(M34))&gt;0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orientation="portrait" scale="64" r:id="rId1"/>
  <rowBreaks count="2" manualBreakCount="2">
    <brk id="72" max="255" man="1"/>
    <brk id="144" max="255" man="1"/>
  </rowBreaks>
  <ignoredErrors>
    <ignoredError sqref="B6:C15 F2 G5:M5 C5" unlockedFormula="1"/>
    <ignoredError sqref="D5 F5" evalError="1" unlockedFormula="1"/>
    <ignoredError sqref="E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26">
      <selection activeCell="L66" sqref="L66:M66"/>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2.140625" style="4" customWidth="1"/>
    <col min="7" max="9" width="10.7109375" style="4" customWidth="1"/>
    <col min="10" max="10" width="12.140625" style="4" customWidth="1"/>
    <col min="11" max="13" width="10.7109375" style="4" customWidth="1"/>
    <col min="14" max="16384" width="8.8515625" style="4" customWidth="1"/>
  </cols>
  <sheetData>
    <row r="1" spans="1:13" s="27" customFormat="1" ht="21.75" thickBot="1">
      <c r="A1" s="286" t="s">
        <v>104</v>
      </c>
      <c r="B1" s="287"/>
      <c r="C1" s="287"/>
      <c r="D1" s="287"/>
      <c r="E1" s="287"/>
      <c r="F1" s="287"/>
      <c r="G1" s="287"/>
      <c r="H1" s="287"/>
      <c r="I1" s="287"/>
      <c r="J1" s="287"/>
      <c r="K1" s="287"/>
      <c r="L1" s="287"/>
      <c r="M1" s="288"/>
    </row>
    <row r="2" spans="1:13"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row>
    <row r="3" spans="1:13" ht="12.75" customHeight="1" thickBot="1">
      <c r="A3" s="292"/>
      <c r="B3" s="293"/>
      <c r="C3" s="293"/>
      <c r="D3" s="293"/>
      <c r="E3" s="294"/>
      <c r="F3" s="295"/>
      <c r="G3" s="295"/>
      <c r="H3" s="295"/>
      <c r="I3" s="295"/>
      <c r="J3" s="295"/>
      <c r="K3" s="295"/>
      <c r="L3" s="295"/>
      <c r="M3" s="295"/>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3" ht="48.75" thickBot="1">
      <c r="A5" s="8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row>
    <row r="6" spans="1:13" ht="15" customHeight="1" thickBot="1">
      <c r="A6" s="301" t="s">
        <v>105</v>
      </c>
      <c r="B6" s="302" t="str">
        <f>'Biennial SQSP Overview'!C10</f>
        <v>≥ 80%</v>
      </c>
      <c r="C6" s="300">
        <f>'Biennial SQSP Overview'!G10</f>
        <v>0.7078</v>
      </c>
      <c r="D6" s="300">
        <f>'Alternate Year Overview'!G10</f>
        <v>0</v>
      </c>
      <c r="E6" s="66" t="s">
        <v>2</v>
      </c>
      <c r="F6" s="29">
        <v>0.708</v>
      </c>
      <c r="G6" s="29">
        <v>0.7</v>
      </c>
      <c r="H6" s="29">
        <v>0.71</v>
      </c>
      <c r="I6" s="29">
        <v>0.718</v>
      </c>
      <c r="J6" s="29">
        <v>0.72</v>
      </c>
      <c r="K6" s="29">
        <v>0.725</v>
      </c>
      <c r="L6" s="29">
        <v>0.7288</v>
      </c>
      <c r="M6" s="29">
        <v>0.73</v>
      </c>
    </row>
    <row r="7" spans="1:13" ht="15" customHeight="1" thickBot="1">
      <c r="A7" s="301"/>
      <c r="B7" s="303"/>
      <c r="C7" s="300"/>
      <c r="D7" s="300"/>
      <c r="E7" s="67" t="s">
        <v>3</v>
      </c>
      <c r="F7" s="38"/>
      <c r="G7" s="38"/>
      <c r="H7" s="38"/>
      <c r="I7" s="38"/>
      <c r="J7" s="38"/>
      <c r="K7" s="38"/>
      <c r="L7" s="38"/>
      <c r="M7" s="38"/>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t="s">
        <v>359</v>
      </c>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15" customHeight="1">
      <c r="A18" s="321" t="s">
        <v>436</v>
      </c>
      <c r="B18" s="322"/>
      <c r="C18" s="322"/>
      <c r="D18" s="322"/>
      <c r="E18" s="322"/>
      <c r="F18" s="322"/>
      <c r="G18" s="322"/>
      <c r="H18" s="322"/>
      <c r="I18" s="322"/>
      <c r="J18" s="322"/>
      <c r="K18" s="322"/>
      <c r="L18" s="322"/>
      <c r="M18" s="323"/>
    </row>
    <row r="19" spans="1:13" s="31" customFormat="1" ht="15" customHeight="1" hidden="1">
      <c r="A19" s="341" t="s">
        <v>245</v>
      </c>
      <c r="B19" s="342"/>
      <c r="C19" s="342"/>
      <c r="D19" s="342"/>
      <c r="E19" s="342"/>
      <c r="F19" s="342"/>
      <c r="G19" s="342"/>
      <c r="H19" s="342"/>
      <c r="I19" s="342"/>
      <c r="J19" s="342"/>
      <c r="K19" s="342"/>
      <c r="L19" s="342"/>
      <c r="M19" s="343"/>
    </row>
    <row r="20" spans="1:13" s="31" customFormat="1" ht="30" customHeight="1">
      <c r="A20" s="318" t="s">
        <v>75</v>
      </c>
      <c r="B20" s="319"/>
      <c r="C20" s="319"/>
      <c r="D20" s="319"/>
      <c r="E20" s="319"/>
      <c r="F20" s="319"/>
      <c r="G20" s="319"/>
      <c r="H20" s="319"/>
      <c r="I20" s="319"/>
      <c r="J20" s="319"/>
      <c r="K20" s="319"/>
      <c r="L20" s="319"/>
      <c r="M20" s="320"/>
    </row>
    <row r="21" spans="1:13" s="31" customFormat="1" ht="15" customHeight="1">
      <c r="A21" s="321" t="s">
        <v>437</v>
      </c>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57.75" customHeight="1" thickBot="1">
      <c r="A24" s="321" t="s">
        <v>438</v>
      </c>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62" t="s">
        <v>439</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t="s">
        <v>243</v>
      </c>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62" t="s">
        <v>440</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t="s">
        <v>453</v>
      </c>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62" t="s">
        <v>441</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t="s">
        <v>453</v>
      </c>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password="C0F8" sheet="1" objects="1" scenarios="1" formatRows="0" insertRows="0"/>
  <mergeCells count="163">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51:M151"/>
    <mergeCell ref="A152:M152"/>
    <mergeCell ref="A153:M153"/>
    <mergeCell ref="A154:M154"/>
    <mergeCell ref="A145:M145"/>
    <mergeCell ref="A146:M146"/>
    <mergeCell ref="A147:M147"/>
    <mergeCell ref="A148:M148"/>
    <mergeCell ref="A149:M149"/>
    <mergeCell ref="A150:M150"/>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32:M32"/>
    <mergeCell ref="A33:M33"/>
    <mergeCell ref="A34:M34"/>
    <mergeCell ref="A35:M35"/>
    <mergeCell ref="A36:M36"/>
    <mergeCell ref="A31:M31"/>
    <mergeCell ref="A8:M8"/>
    <mergeCell ref="A9:M9"/>
    <mergeCell ref="A10:M10"/>
    <mergeCell ref="A11:M11"/>
    <mergeCell ref="A12:M12"/>
    <mergeCell ref="A13:M13"/>
    <mergeCell ref="A14:M14"/>
    <mergeCell ref="A15:M15"/>
    <mergeCell ref="A16:M16"/>
    <mergeCell ref="A17:M17"/>
    <mergeCell ref="A18:M18"/>
    <mergeCell ref="A19:M19"/>
    <mergeCell ref="A20:M20"/>
    <mergeCell ref="A21:M21"/>
    <mergeCell ref="A22:M22"/>
    <mergeCell ref="A27:M27"/>
    <mergeCell ref="A26:L26"/>
    <mergeCell ref="A23:M23"/>
    <mergeCell ref="A24:M24"/>
    <mergeCell ref="A25:M25"/>
    <mergeCell ref="A2:E3"/>
    <mergeCell ref="F2:M3"/>
    <mergeCell ref="A1:M1"/>
    <mergeCell ref="A28:M28"/>
    <mergeCell ref="A29:K30"/>
    <mergeCell ref="L29:M29"/>
    <mergeCell ref="L30:M30"/>
    <mergeCell ref="A6:A7"/>
    <mergeCell ref="B6:B7"/>
    <mergeCell ref="C6:C7"/>
    <mergeCell ref="D6:D7"/>
    <mergeCell ref="B4:E4"/>
    <mergeCell ref="F4:M4"/>
  </mergeCells>
  <conditionalFormatting sqref="C6:D7">
    <cfRule type="cellIs" priority="2" dxfId="3" operator="greaterThanOrEqual">
      <formula>0.8</formula>
    </cfRule>
    <cfRule type="cellIs" priority="3" dxfId="3" operator="equal">
      <formula>0</formula>
    </cfRule>
    <cfRule type="cellIs" priority="4" dxfId="2" operator="lessThan">
      <formula>0.8</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orientation="portrait" scale="64" r:id="rId1"/>
  <rowBreaks count="2" manualBreakCount="2">
    <brk id="64" max="255" man="1"/>
    <brk id="136" max="255" man="1"/>
  </rowBreaks>
  <ignoredErrors>
    <ignoredError sqref="B6:C7 F2 F5:M5 C5:E5"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158"/>
  <sheetViews>
    <sheetView zoomScalePageLayoutView="0" workbookViewId="0" topLeftCell="A1">
      <selection activeCell="A22" sqref="A22:IV22"/>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2.140625" style="4" customWidth="1"/>
    <col min="7" max="9" width="10.7109375" style="4" customWidth="1"/>
    <col min="10" max="10" width="11.57421875" style="4" customWidth="1"/>
    <col min="11" max="13" width="10.7109375" style="4" customWidth="1"/>
    <col min="14" max="16384" width="8.8515625" style="4" customWidth="1"/>
  </cols>
  <sheetData>
    <row r="1" spans="1:13" s="27" customFormat="1" ht="21.75" thickBot="1">
      <c r="A1" s="286" t="s">
        <v>115</v>
      </c>
      <c r="B1" s="287"/>
      <c r="C1" s="287"/>
      <c r="D1" s="287"/>
      <c r="E1" s="287"/>
      <c r="F1" s="287"/>
      <c r="G1" s="287"/>
      <c r="H1" s="287"/>
      <c r="I1" s="287"/>
      <c r="J1" s="287"/>
      <c r="K1" s="287"/>
      <c r="L1" s="287"/>
      <c r="M1" s="288"/>
    </row>
    <row r="2" spans="1:14" ht="13.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2.7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84" t="s">
        <v>1</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 customHeight="1" thickBot="1">
      <c r="A6" s="363" t="s">
        <v>116</v>
      </c>
      <c r="B6" s="302" t="str">
        <f>'Biennial SQSP Overview'!C11</f>
        <v>≥ 75%</v>
      </c>
      <c r="C6" s="364">
        <f>'Biennial SQSP Overview'!G11</f>
        <v>0.8059999999999999</v>
      </c>
      <c r="D6" s="364">
        <f>'Alternate Year Overview'!G11</f>
        <v>0</v>
      </c>
      <c r="E6" s="66" t="s">
        <v>2</v>
      </c>
      <c r="F6" s="29"/>
      <c r="G6" s="29"/>
      <c r="H6" s="29"/>
      <c r="I6" s="29"/>
      <c r="J6" s="29"/>
      <c r="K6" s="29"/>
      <c r="L6" s="29"/>
      <c r="M6" s="29"/>
      <c r="N6" s="3"/>
    </row>
    <row r="7" spans="1:14" ht="15" customHeight="1" thickBot="1">
      <c r="A7" s="301"/>
      <c r="B7" s="303"/>
      <c r="C7" s="300"/>
      <c r="D7" s="300"/>
      <c r="E7" s="67" t="s">
        <v>3</v>
      </c>
      <c r="F7" s="38"/>
      <c r="G7" s="38"/>
      <c r="H7" s="38"/>
      <c r="I7" s="38"/>
      <c r="J7" s="38"/>
      <c r="K7" s="38"/>
      <c r="L7" s="38"/>
      <c r="M7" s="38"/>
      <c r="N7" s="3"/>
    </row>
    <row r="8" spans="1:14" ht="15" customHeight="1" thickBot="1">
      <c r="A8" s="363" t="s">
        <v>118</v>
      </c>
      <c r="B8" s="302" t="str">
        <f>'Biennial SQSP Overview'!C12</f>
        <v>≥ 75%</v>
      </c>
      <c r="C8" s="300">
        <f>'Biennial SQSP Overview'!G12</f>
        <v>0.922</v>
      </c>
      <c r="D8" s="300">
        <f>'Alternate Year Overview'!G12</f>
        <v>0</v>
      </c>
      <c r="E8" s="66" t="s">
        <v>2</v>
      </c>
      <c r="F8" s="29"/>
      <c r="G8" s="29"/>
      <c r="H8" s="29"/>
      <c r="I8" s="29"/>
      <c r="J8" s="29"/>
      <c r="K8" s="29"/>
      <c r="L8" s="29"/>
      <c r="M8" s="29"/>
      <c r="N8" s="3"/>
    </row>
    <row r="9" spans="1:14" ht="15" customHeight="1" thickBot="1">
      <c r="A9" s="301"/>
      <c r="B9" s="303"/>
      <c r="C9" s="300"/>
      <c r="D9" s="300"/>
      <c r="E9" s="67" t="s">
        <v>3</v>
      </c>
      <c r="F9" s="38"/>
      <c r="G9" s="38"/>
      <c r="H9" s="38"/>
      <c r="I9" s="38"/>
      <c r="J9" s="38"/>
      <c r="K9" s="38"/>
      <c r="L9" s="38"/>
      <c r="M9" s="38"/>
      <c r="N9" s="3"/>
    </row>
    <row r="10" spans="1:13" s="55" customFormat="1" ht="15.75" thickBot="1">
      <c r="A10" s="356" t="s">
        <v>221</v>
      </c>
      <c r="B10" s="357"/>
      <c r="C10" s="357"/>
      <c r="D10" s="357"/>
      <c r="E10" s="357"/>
      <c r="F10" s="357"/>
      <c r="G10" s="357"/>
      <c r="H10" s="357"/>
      <c r="I10" s="357"/>
      <c r="J10" s="357"/>
      <c r="K10" s="357"/>
      <c r="L10" s="357"/>
      <c r="M10" s="358"/>
    </row>
    <row r="11" spans="1:13" s="58" customFormat="1" ht="30" customHeight="1" thickBot="1">
      <c r="A11" s="359"/>
      <c r="B11" s="360"/>
      <c r="C11" s="360"/>
      <c r="D11" s="360"/>
      <c r="E11" s="360"/>
      <c r="F11" s="360"/>
      <c r="G11" s="360"/>
      <c r="H11" s="360"/>
      <c r="I11" s="360"/>
      <c r="J11" s="360"/>
      <c r="K11" s="360"/>
      <c r="L11" s="360"/>
      <c r="M11" s="361"/>
    </row>
    <row r="12" spans="1:13" s="31" customFormat="1" ht="15" customHeight="1">
      <c r="A12" s="353" t="s">
        <v>28</v>
      </c>
      <c r="B12" s="354"/>
      <c r="C12" s="354"/>
      <c r="D12" s="354"/>
      <c r="E12" s="354"/>
      <c r="F12" s="354"/>
      <c r="G12" s="354"/>
      <c r="H12" s="354"/>
      <c r="I12" s="354"/>
      <c r="J12" s="354"/>
      <c r="K12" s="354"/>
      <c r="L12" s="354"/>
      <c r="M12" s="355"/>
    </row>
    <row r="13" spans="1:13" s="31" customFormat="1" ht="15" customHeight="1">
      <c r="A13" s="318" t="s">
        <v>6</v>
      </c>
      <c r="B13" s="319"/>
      <c r="C13" s="319"/>
      <c r="D13" s="319"/>
      <c r="E13" s="319"/>
      <c r="F13" s="319"/>
      <c r="G13" s="319"/>
      <c r="H13" s="319"/>
      <c r="I13" s="319"/>
      <c r="J13" s="319"/>
      <c r="K13" s="319"/>
      <c r="L13" s="319"/>
      <c r="M13" s="320"/>
    </row>
    <row r="14" spans="1:13" s="31" customFormat="1" ht="15" customHeight="1">
      <c r="A14" s="321"/>
      <c r="B14" s="322"/>
      <c r="C14" s="322"/>
      <c r="D14" s="322"/>
      <c r="E14" s="322"/>
      <c r="F14" s="322"/>
      <c r="G14" s="322"/>
      <c r="H14" s="322"/>
      <c r="I14" s="322"/>
      <c r="J14" s="322"/>
      <c r="K14" s="322"/>
      <c r="L14" s="322"/>
      <c r="M14" s="323"/>
    </row>
    <row r="15" spans="1:13" s="31" customFormat="1" ht="15" customHeight="1" hidden="1">
      <c r="A15" s="341" t="s">
        <v>245</v>
      </c>
      <c r="B15" s="342"/>
      <c r="C15" s="342"/>
      <c r="D15" s="342"/>
      <c r="E15" s="342"/>
      <c r="F15" s="342"/>
      <c r="G15" s="342"/>
      <c r="H15" s="342"/>
      <c r="I15" s="342"/>
      <c r="J15" s="342"/>
      <c r="K15" s="342"/>
      <c r="L15" s="342"/>
      <c r="M15" s="343"/>
    </row>
    <row r="16" spans="1:13" s="31" customFormat="1" ht="15" customHeight="1">
      <c r="A16" s="318" t="s">
        <v>95</v>
      </c>
      <c r="B16" s="319"/>
      <c r="C16" s="319"/>
      <c r="D16" s="319"/>
      <c r="E16" s="319"/>
      <c r="F16" s="319"/>
      <c r="G16" s="319"/>
      <c r="H16" s="319"/>
      <c r="I16" s="319"/>
      <c r="J16" s="319"/>
      <c r="K16" s="319"/>
      <c r="L16" s="319"/>
      <c r="M16" s="320"/>
    </row>
    <row r="17" spans="1:13" s="31" customFormat="1" ht="15" customHeight="1">
      <c r="A17" s="321"/>
      <c r="B17" s="322"/>
      <c r="C17" s="322"/>
      <c r="D17" s="322"/>
      <c r="E17" s="322"/>
      <c r="F17" s="322"/>
      <c r="G17" s="322"/>
      <c r="H17" s="322"/>
      <c r="I17" s="322"/>
      <c r="J17" s="322"/>
      <c r="K17" s="322"/>
      <c r="L17" s="322"/>
      <c r="M17" s="323"/>
    </row>
    <row r="18" spans="1:13" s="31" customFormat="1" ht="15" customHeight="1" hidden="1">
      <c r="A18" s="341" t="s">
        <v>245</v>
      </c>
      <c r="B18" s="342"/>
      <c r="C18" s="342"/>
      <c r="D18" s="342"/>
      <c r="E18" s="342"/>
      <c r="F18" s="342"/>
      <c r="G18" s="342"/>
      <c r="H18" s="342"/>
      <c r="I18" s="342"/>
      <c r="J18" s="342"/>
      <c r="K18" s="342"/>
      <c r="L18" s="342"/>
      <c r="M18" s="343"/>
    </row>
    <row r="19" spans="1:13" s="31" customFormat="1" ht="45" customHeight="1">
      <c r="A19" s="318" t="s">
        <v>73</v>
      </c>
      <c r="B19" s="319"/>
      <c r="C19" s="319"/>
      <c r="D19" s="319"/>
      <c r="E19" s="319"/>
      <c r="F19" s="319"/>
      <c r="G19" s="319"/>
      <c r="H19" s="319"/>
      <c r="I19" s="319"/>
      <c r="J19" s="319"/>
      <c r="K19" s="351"/>
      <c r="L19" s="351"/>
      <c r="M19" s="352"/>
    </row>
    <row r="20" spans="1:13" s="31" customFormat="1" ht="15" customHeight="1">
      <c r="A20" s="321"/>
      <c r="B20" s="322"/>
      <c r="C20" s="322"/>
      <c r="D20" s="322"/>
      <c r="E20" s="322"/>
      <c r="F20" s="322"/>
      <c r="G20" s="322"/>
      <c r="H20" s="322"/>
      <c r="I20" s="322"/>
      <c r="J20" s="322"/>
      <c r="K20" s="322"/>
      <c r="L20" s="322"/>
      <c r="M20" s="323"/>
    </row>
    <row r="21" spans="1:13" s="31" customFormat="1" ht="15" customHeight="1" hidden="1">
      <c r="A21" s="341" t="s">
        <v>245</v>
      </c>
      <c r="B21" s="342"/>
      <c r="C21" s="342"/>
      <c r="D21" s="342"/>
      <c r="E21" s="342"/>
      <c r="F21" s="342"/>
      <c r="G21" s="342"/>
      <c r="H21" s="342"/>
      <c r="I21" s="342"/>
      <c r="J21" s="342"/>
      <c r="K21" s="342"/>
      <c r="L21" s="342"/>
      <c r="M21" s="343"/>
    </row>
    <row r="22" spans="1:13" s="31" customFormat="1" ht="30" customHeight="1">
      <c r="A22" s="318" t="s">
        <v>75</v>
      </c>
      <c r="B22" s="319"/>
      <c r="C22" s="319"/>
      <c r="D22" s="319"/>
      <c r="E22" s="319"/>
      <c r="F22" s="319"/>
      <c r="G22" s="319"/>
      <c r="H22" s="319"/>
      <c r="I22" s="319"/>
      <c r="J22" s="319"/>
      <c r="K22" s="319"/>
      <c r="L22" s="319"/>
      <c r="M22" s="320"/>
    </row>
    <row r="23" spans="1:13" s="31" customFormat="1" ht="15" customHeight="1">
      <c r="A23" s="321"/>
      <c r="B23" s="322"/>
      <c r="C23" s="322"/>
      <c r="D23" s="322"/>
      <c r="E23" s="322"/>
      <c r="F23" s="322"/>
      <c r="G23" s="322"/>
      <c r="H23" s="322"/>
      <c r="I23" s="322"/>
      <c r="J23" s="322"/>
      <c r="K23" s="322"/>
      <c r="L23" s="322"/>
      <c r="M23" s="323"/>
    </row>
    <row r="24" spans="1:13" s="31" customFormat="1" ht="15" customHeight="1" hidden="1">
      <c r="A24" s="341" t="s">
        <v>245</v>
      </c>
      <c r="B24" s="342"/>
      <c r="C24" s="342"/>
      <c r="D24" s="342"/>
      <c r="E24" s="342"/>
      <c r="F24" s="342"/>
      <c r="G24" s="342"/>
      <c r="H24" s="342"/>
      <c r="I24" s="342"/>
      <c r="J24" s="342"/>
      <c r="K24" s="342"/>
      <c r="L24" s="342"/>
      <c r="M24" s="343"/>
    </row>
    <row r="25" spans="1:13" s="31" customFormat="1" ht="15" customHeight="1">
      <c r="A25" s="318" t="s">
        <v>7</v>
      </c>
      <c r="B25" s="319"/>
      <c r="C25" s="319"/>
      <c r="D25" s="319"/>
      <c r="E25" s="319"/>
      <c r="F25" s="319"/>
      <c r="G25" s="319"/>
      <c r="H25" s="319"/>
      <c r="I25" s="319"/>
      <c r="J25" s="319"/>
      <c r="K25" s="319"/>
      <c r="L25" s="319"/>
      <c r="M25" s="320"/>
    </row>
    <row r="26" spans="1:13" s="31" customFormat="1" ht="15" customHeight="1" thickBot="1">
      <c r="A26" s="321"/>
      <c r="B26" s="322"/>
      <c r="C26" s="322"/>
      <c r="D26" s="322"/>
      <c r="E26" s="322"/>
      <c r="F26" s="322"/>
      <c r="G26" s="322"/>
      <c r="H26" s="322"/>
      <c r="I26" s="322"/>
      <c r="J26" s="322"/>
      <c r="K26" s="322"/>
      <c r="L26" s="322"/>
      <c r="M26" s="323"/>
    </row>
    <row r="27" spans="1:13" s="31" customFormat="1" ht="15" customHeight="1" hidden="1" thickBot="1">
      <c r="A27" s="341" t="s">
        <v>245</v>
      </c>
      <c r="B27" s="342"/>
      <c r="C27" s="342"/>
      <c r="D27" s="342"/>
      <c r="E27" s="342"/>
      <c r="F27" s="342"/>
      <c r="G27" s="342"/>
      <c r="H27" s="342"/>
      <c r="I27" s="342"/>
      <c r="J27" s="342"/>
      <c r="K27" s="342"/>
      <c r="L27" s="342"/>
      <c r="M27" s="343"/>
    </row>
    <row r="28" spans="1:13" s="31" customFormat="1" ht="30" customHeight="1" thickBot="1" thickTop="1">
      <c r="A28" s="318" t="s">
        <v>43</v>
      </c>
      <c r="B28" s="319"/>
      <c r="C28" s="319"/>
      <c r="D28" s="319"/>
      <c r="E28" s="319"/>
      <c r="F28" s="319"/>
      <c r="G28" s="319"/>
      <c r="H28" s="319"/>
      <c r="I28" s="319"/>
      <c r="J28" s="319"/>
      <c r="K28" s="319"/>
      <c r="L28" s="324"/>
      <c r="M28" s="32"/>
    </row>
    <row r="29" spans="1:13" s="31" customFormat="1" ht="15" customHeight="1" thickBot="1" thickTop="1">
      <c r="A29" s="325" t="s">
        <v>130</v>
      </c>
      <c r="B29" s="326"/>
      <c r="C29" s="326"/>
      <c r="D29" s="326"/>
      <c r="E29" s="326"/>
      <c r="F29" s="326"/>
      <c r="G29" s="326"/>
      <c r="H29" s="326"/>
      <c r="I29" s="326"/>
      <c r="J29" s="326"/>
      <c r="K29" s="326"/>
      <c r="L29" s="326"/>
      <c r="M29" s="327"/>
    </row>
    <row r="30" spans="1:13" s="58" customFormat="1" ht="16.5" thickBot="1">
      <c r="A30" s="328" t="s">
        <v>4</v>
      </c>
      <c r="B30" s="329"/>
      <c r="C30" s="329"/>
      <c r="D30" s="329"/>
      <c r="E30" s="329"/>
      <c r="F30" s="329"/>
      <c r="G30" s="329"/>
      <c r="H30" s="329"/>
      <c r="I30" s="329"/>
      <c r="J30" s="329"/>
      <c r="K30" s="329"/>
      <c r="L30" s="329"/>
      <c r="M30" s="330"/>
    </row>
    <row r="31" spans="1:13" s="58" customFormat="1" ht="15" customHeight="1" thickBot="1">
      <c r="A31" s="331" t="s">
        <v>212</v>
      </c>
      <c r="B31" s="332"/>
      <c r="C31" s="332"/>
      <c r="D31" s="332"/>
      <c r="E31" s="332"/>
      <c r="F31" s="332"/>
      <c r="G31" s="332"/>
      <c r="H31" s="332"/>
      <c r="I31" s="332"/>
      <c r="J31" s="332"/>
      <c r="K31" s="333"/>
      <c r="L31" s="337" t="s">
        <v>5</v>
      </c>
      <c r="M31" s="338"/>
    </row>
    <row r="32" spans="1:13" s="58" customFormat="1" ht="15.75" thickBot="1">
      <c r="A32" s="334"/>
      <c r="B32" s="335"/>
      <c r="C32" s="335"/>
      <c r="D32" s="335"/>
      <c r="E32" s="335"/>
      <c r="F32" s="335"/>
      <c r="G32" s="335"/>
      <c r="H32" s="335"/>
      <c r="I32" s="335"/>
      <c r="J32" s="335"/>
      <c r="K32" s="336"/>
      <c r="L32" s="339"/>
      <c r="M32" s="340"/>
    </row>
    <row r="33" spans="1:13" s="58" customFormat="1" ht="15.75">
      <c r="A33" s="309" t="str">
        <f>"Quarter 1 status report "&amp;"(12/31/"&amp;RIGHT('Biennial SQSP Overview'!$A$2,4)-(1)&amp;"):"</f>
        <v>Quarter 1 status report (12/31/2017):</v>
      </c>
      <c r="B33" s="310"/>
      <c r="C33" s="310"/>
      <c r="D33" s="310"/>
      <c r="E33" s="310"/>
      <c r="F33" s="310"/>
      <c r="G33" s="310"/>
      <c r="H33" s="310"/>
      <c r="I33" s="310"/>
      <c r="J33" s="310"/>
      <c r="K33" s="310"/>
      <c r="L33" s="310"/>
      <c r="M33" s="311"/>
    </row>
    <row r="34" spans="1:13" s="58" customFormat="1" ht="15">
      <c r="A34" s="312"/>
      <c r="B34" s="313"/>
      <c r="C34" s="313"/>
      <c r="D34" s="313"/>
      <c r="E34" s="313"/>
      <c r="F34" s="313"/>
      <c r="G34" s="313"/>
      <c r="H34" s="313"/>
      <c r="I34" s="313"/>
      <c r="J34" s="313"/>
      <c r="K34" s="313"/>
      <c r="L34" s="313"/>
      <c r="M34" s="314"/>
    </row>
    <row r="35" spans="1:13" s="58" customFormat="1" ht="15.75">
      <c r="A35" s="315" t="str">
        <f>"Quarter 2 status report "&amp;"(3/31/"&amp;RIGHT('Biennial SQSP Overview'!$A$2,4)&amp;"):"</f>
        <v>Quarter 2 status report (3/31/2018):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3 status report "&amp;"(6/30/"&amp;RIGHT('Biennial SQSP Overview'!$A$2,4)&amp;"):"</f>
        <v>Quarter 3 status report (6/30/2018):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4 status report "&amp;"(9/30/"&amp;RIGHT('Biennial SQSP Overview'!$A$2,4)&amp;"):"</f>
        <v>Quarter 4 status report (9/30/2018):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5 status report "&amp;"(12/31/"&amp;RIGHT('Biennial SQSP Overview'!$A$2,4)&amp;"):"</f>
        <v>Quarter 5 status report (12/31/2018):</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6 status report "&amp;"(3/31/"&amp;RIGHT('Biennial SQSP Overview'!$A$2,4)+(1)&amp;"):"</f>
        <v>Quarter 6 status report (3/31/2019):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7 status report "&amp;"(6/30/"&amp;RIGHT('Biennial SQSP Overview'!$A$2,4)+(1)&amp;"):"</f>
        <v>Quarter 7 status report (6/30/2019):</v>
      </c>
      <c r="B45" s="316"/>
      <c r="C45" s="316"/>
      <c r="D45" s="316"/>
      <c r="E45" s="316"/>
      <c r="F45" s="316"/>
      <c r="G45" s="316"/>
      <c r="H45" s="316"/>
      <c r="I45" s="316"/>
      <c r="J45" s="316"/>
      <c r="K45" s="316"/>
      <c r="L45" s="316"/>
      <c r="M45" s="317"/>
    </row>
    <row r="46" spans="1:13" s="58" customFormat="1" ht="15">
      <c r="A46" s="312"/>
      <c r="B46" s="313"/>
      <c r="C46" s="313"/>
      <c r="D46" s="313"/>
      <c r="E46" s="313"/>
      <c r="F46" s="313"/>
      <c r="G46" s="313"/>
      <c r="H46" s="313"/>
      <c r="I46" s="313"/>
      <c r="J46" s="313"/>
      <c r="K46" s="313"/>
      <c r="L46" s="313"/>
      <c r="M46" s="314"/>
    </row>
    <row r="47" spans="1:13" s="58" customFormat="1" ht="15.75">
      <c r="A47" s="315" t="str">
        <f>"Quarter 8 status report "&amp;"(9/30/"&amp;RIGHT('Biennial SQSP Overview'!$A$2,4)+(1)&amp;"):"</f>
        <v>Quarter 8 status report (9/30/2019):</v>
      </c>
      <c r="B47" s="316"/>
      <c r="C47" s="316"/>
      <c r="D47" s="316"/>
      <c r="E47" s="316"/>
      <c r="F47" s="316"/>
      <c r="G47" s="316"/>
      <c r="H47" s="316"/>
      <c r="I47" s="316"/>
      <c r="J47" s="316"/>
      <c r="K47" s="316"/>
      <c r="L47" s="316"/>
      <c r="M47" s="317"/>
    </row>
    <row r="48" spans="1:13" s="58" customFormat="1" ht="15.75" thickBot="1">
      <c r="A48" s="344"/>
      <c r="B48" s="345"/>
      <c r="C48" s="345"/>
      <c r="D48" s="345"/>
      <c r="E48" s="345"/>
      <c r="F48" s="345"/>
      <c r="G48" s="345"/>
      <c r="H48" s="345"/>
      <c r="I48" s="345"/>
      <c r="J48" s="345"/>
      <c r="K48" s="345"/>
      <c r="L48" s="345"/>
      <c r="M48" s="346"/>
    </row>
    <row r="49" spans="1:13" s="58" customFormat="1" ht="15" customHeight="1" thickBot="1">
      <c r="A49" s="331" t="s">
        <v>213</v>
      </c>
      <c r="B49" s="332"/>
      <c r="C49" s="332"/>
      <c r="D49" s="332"/>
      <c r="E49" s="332"/>
      <c r="F49" s="332"/>
      <c r="G49" s="332"/>
      <c r="H49" s="332"/>
      <c r="I49" s="332"/>
      <c r="J49" s="332"/>
      <c r="K49" s="333"/>
      <c r="L49" s="337" t="s">
        <v>5</v>
      </c>
      <c r="M49" s="338"/>
    </row>
    <row r="50" spans="1:13" s="58" customFormat="1" ht="15.75" thickBot="1">
      <c r="A50" s="334"/>
      <c r="B50" s="335"/>
      <c r="C50" s="335"/>
      <c r="D50" s="335"/>
      <c r="E50" s="335"/>
      <c r="F50" s="335"/>
      <c r="G50" s="335"/>
      <c r="H50" s="335"/>
      <c r="I50" s="335"/>
      <c r="J50" s="335"/>
      <c r="K50" s="336"/>
      <c r="L50" s="339"/>
      <c r="M50" s="340"/>
    </row>
    <row r="51" spans="1:13" s="58" customFormat="1" ht="15.75">
      <c r="A51" s="309" t="str">
        <f>A33</f>
        <v>Quarter 1 status report (12/31/2017):</v>
      </c>
      <c r="B51" s="310"/>
      <c r="C51" s="310"/>
      <c r="D51" s="310"/>
      <c r="E51" s="310"/>
      <c r="F51" s="310"/>
      <c r="G51" s="310"/>
      <c r="H51" s="310"/>
      <c r="I51" s="310"/>
      <c r="J51" s="310"/>
      <c r="K51" s="310"/>
      <c r="L51" s="310"/>
      <c r="M51" s="311"/>
    </row>
    <row r="52" spans="1:13" s="58" customFormat="1" ht="15">
      <c r="A52" s="312"/>
      <c r="B52" s="313"/>
      <c r="C52" s="313"/>
      <c r="D52" s="313"/>
      <c r="E52" s="313"/>
      <c r="F52" s="313"/>
      <c r="G52" s="313"/>
      <c r="H52" s="313"/>
      <c r="I52" s="313"/>
      <c r="J52" s="313"/>
      <c r="K52" s="313"/>
      <c r="L52" s="313"/>
      <c r="M52" s="314"/>
    </row>
    <row r="53" spans="1:13" s="58" customFormat="1" ht="15.75">
      <c r="A53" s="315" t="str">
        <f>A35</f>
        <v>Quarter 2 status report (3/31/2018):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3 status report (6/30/2018):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4 status report (9/30/2018):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5 status report (12/31/2018):</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6 status report (3/31/2019):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7 status report (6/30/2019):</v>
      </c>
      <c r="B63" s="316"/>
      <c r="C63" s="316"/>
      <c r="D63" s="316"/>
      <c r="E63" s="316"/>
      <c r="F63" s="316"/>
      <c r="G63" s="316"/>
      <c r="H63" s="316"/>
      <c r="I63" s="316"/>
      <c r="J63" s="316"/>
      <c r="K63" s="316"/>
      <c r="L63" s="316"/>
      <c r="M63" s="317"/>
    </row>
    <row r="64" spans="1:13" s="58" customFormat="1" ht="15">
      <c r="A64" s="312"/>
      <c r="B64" s="313"/>
      <c r="C64" s="313"/>
      <c r="D64" s="313"/>
      <c r="E64" s="313"/>
      <c r="F64" s="313"/>
      <c r="G64" s="313"/>
      <c r="H64" s="313"/>
      <c r="I64" s="313"/>
      <c r="J64" s="313"/>
      <c r="K64" s="313"/>
      <c r="L64" s="313"/>
      <c r="M64" s="314"/>
    </row>
    <row r="65" spans="1:13" s="58" customFormat="1" ht="15.75">
      <c r="A65" s="315" t="str">
        <f>A47</f>
        <v>Quarter 8 status report (9/30/2019):</v>
      </c>
      <c r="B65" s="316"/>
      <c r="C65" s="316"/>
      <c r="D65" s="316"/>
      <c r="E65" s="316"/>
      <c r="F65" s="316"/>
      <c r="G65" s="316"/>
      <c r="H65" s="316"/>
      <c r="I65" s="316"/>
      <c r="J65" s="316"/>
      <c r="K65" s="316"/>
      <c r="L65" s="316"/>
      <c r="M65" s="317"/>
    </row>
    <row r="66" spans="1:13" s="58" customFormat="1" ht="15.75" thickBot="1">
      <c r="A66" s="344"/>
      <c r="B66" s="345"/>
      <c r="C66" s="345"/>
      <c r="D66" s="345"/>
      <c r="E66" s="345"/>
      <c r="F66" s="345"/>
      <c r="G66" s="345"/>
      <c r="H66" s="345"/>
      <c r="I66" s="345"/>
      <c r="J66" s="345"/>
      <c r="K66" s="345"/>
      <c r="L66" s="345"/>
      <c r="M66" s="346"/>
    </row>
    <row r="67" spans="1:13" s="58" customFormat="1" ht="15" customHeight="1" thickBot="1">
      <c r="A67" s="331" t="s">
        <v>214</v>
      </c>
      <c r="B67" s="332"/>
      <c r="C67" s="332"/>
      <c r="D67" s="332"/>
      <c r="E67" s="332"/>
      <c r="F67" s="332"/>
      <c r="G67" s="332"/>
      <c r="H67" s="332"/>
      <c r="I67" s="332"/>
      <c r="J67" s="332"/>
      <c r="K67" s="333"/>
      <c r="L67" s="337" t="s">
        <v>5</v>
      </c>
      <c r="M67" s="338"/>
    </row>
    <row r="68" spans="1:13" s="58" customFormat="1" ht="15.75" thickBot="1">
      <c r="A68" s="334"/>
      <c r="B68" s="335"/>
      <c r="C68" s="335"/>
      <c r="D68" s="335"/>
      <c r="E68" s="335"/>
      <c r="F68" s="335"/>
      <c r="G68" s="335"/>
      <c r="H68" s="335"/>
      <c r="I68" s="335"/>
      <c r="J68" s="335"/>
      <c r="K68" s="336"/>
      <c r="L68" s="339"/>
      <c r="M68" s="340"/>
    </row>
    <row r="69" spans="1:13" s="58" customFormat="1" ht="15.75">
      <c r="A69" s="309" t="str">
        <f>A51</f>
        <v>Quarter 1 status report (12/31/2017):</v>
      </c>
      <c r="B69" s="310"/>
      <c r="C69" s="310"/>
      <c r="D69" s="310"/>
      <c r="E69" s="310"/>
      <c r="F69" s="310"/>
      <c r="G69" s="310"/>
      <c r="H69" s="310"/>
      <c r="I69" s="310"/>
      <c r="J69" s="310"/>
      <c r="K69" s="310"/>
      <c r="L69" s="310"/>
      <c r="M69" s="311"/>
    </row>
    <row r="70" spans="1:13" s="58" customFormat="1" ht="15">
      <c r="A70" s="312"/>
      <c r="B70" s="313"/>
      <c r="C70" s="313"/>
      <c r="D70" s="313"/>
      <c r="E70" s="313"/>
      <c r="F70" s="313"/>
      <c r="G70" s="313"/>
      <c r="H70" s="313"/>
      <c r="I70" s="313"/>
      <c r="J70" s="313"/>
      <c r="K70" s="313"/>
      <c r="L70" s="313"/>
      <c r="M70" s="314"/>
    </row>
    <row r="71" spans="1:13" s="58" customFormat="1" ht="15.75">
      <c r="A71" s="315" t="str">
        <f>A53</f>
        <v>Quarter 2 status report (3/31/2018):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3 status report (6/30/2018):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4 status report (9/30/2018):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5 status report (12/31/2018):</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6 status report (3/31/2019):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7 status report (6/30/2019):</v>
      </c>
      <c r="B81" s="316"/>
      <c r="C81" s="316"/>
      <c r="D81" s="316"/>
      <c r="E81" s="316"/>
      <c r="F81" s="316"/>
      <c r="G81" s="316"/>
      <c r="H81" s="316"/>
      <c r="I81" s="316"/>
      <c r="J81" s="316"/>
      <c r="K81" s="316"/>
      <c r="L81" s="316"/>
      <c r="M81" s="317"/>
    </row>
    <row r="82" spans="1:13" s="58" customFormat="1" ht="15">
      <c r="A82" s="312"/>
      <c r="B82" s="313"/>
      <c r="C82" s="313"/>
      <c r="D82" s="313"/>
      <c r="E82" s="313"/>
      <c r="F82" s="313"/>
      <c r="G82" s="313"/>
      <c r="H82" s="313"/>
      <c r="I82" s="313"/>
      <c r="J82" s="313"/>
      <c r="K82" s="313"/>
      <c r="L82" s="313"/>
      <c r="M82" s="314"/>
    </row>
    <row r="83" spans="1:13" s="58" customFormat="1" ht="15.75">
      <c r="A83" s="315" t="str">
        <f>A65</f>
        <v>Quarter 8 status report (9/30/2019):</v>
      </c>
      <c r="B83" s="316"/>
      <c r="C83" s="316"/>
      <c r="D83" s="316"/>
      <c r="E83" s="316"/>
      <c r="F83" s="316"/>
      <c r="G83" s="316"/>
      <c r="H83" s="316"/>
      <c r="I83" s="316"/>
      <c r="J83" s="316"/>
      <c r="K83" s="316"/>
      <c r="L83" s="316"/>
      <c r="M83" s="317"/>
    </row>
    <row r="84" spans="1:13" s="58" customFormat="1" ht="15.75" thickBot="1">
      <c r="A84" s="344"/>
      <c r="B84" s="345"/>
      <c r="C84" s="345"/>
      <c r="D84" s="345"/>
      <c r="E84" s="345"/>
      <c r="F84" s="345"/>
      <c r="G84" s="345"/>
      <c r="H84" s="345"/>
      <c r="I84" s="345"/>
      <c r="J84" s="345"/>
      <c r="K84" s="345"/>
      <c r="L84" s="345"/>
      <c r="M84" s="346"/>
    </row>
    <row r="85" spans="1:13" s="58" customFormat="1" ht="15" customHeight="1" thickBot="1">
      <c r="A85" s="331" t="s">
        <v>211</v>
      </c>
      <c r="B85" s="332"/>
      <c r="C85" s="332"/>
      <c r="D85" s="332"/>
      <c r="E85" s="332"/>
      <c r="F85" s="332"/>
      <c r="G85" s="332"/>
      <c r="H85" s="332"/>
      <c r="I85" s="332"/>
      <c r="J85" s="332"/>
      <c r="K85" s="333"/>
      <c r="L85" s="337" t="s">
        <v>5</v>
      </c>
      <c r="M85" s="338"/>
    </row>
    <row r="86" spans="1:13" s="58" customFormat="1" ht="15.75" thickBot="1">
      <c r="A86" s="334"/>
      <c r="B86" s="335"/>
      <c r="C86" s="335"/>
      <c r="D86" s="335"/>
      <c r="E86" s="335"/>
      <c r="F86" s="335"/>
      <c r="G86" s="335"/>
      <c r="H86" s="335"/>
      <c r="I86" s="335"/>
      <c r="J86" s="335"/>
      <c r="K86" s="336"/>
      <c r="L86" s="339"/>
      <c r="M86" s="340"/>
    </row>
    <row r="87" spans="1:13" s="58" customFormat="1" ht="15.75">
      <c r="A87" s="309" t="str">
        <f>A69</f>
        <v>Quarter 1 status report (12/31/2017):</v>
      </c>
      <c r="B87" s="310"/>
      <c r="C87" s="310"/>
      <c r="D87" s="310"/>
      <c r="E87" s="310"/>
      <c r="F87" s="310"/>
      <c r="G87" s="310"/>
      <c r="H87" s="310"/>
      <c r="I87" s="310"/>
      <c r="J87" s="310"/>
      <c r="K87" s="310"/>
      <c r="L87" s="310"/>
      <c r="M87" s="311"/>
    </row>
    <row r="88" spans="1:13" s="58" customFormat="1" ht="15">
      <c r="A88" s="312"/>
      <c r="B88" s="313"/>
      <c r="C88" s="313"/>
      <c r="D88" s="313"/>
      <c r="E88" s="313"/>
      <c r="F88" s="313"/>
      <c r="G88" s="313"/>
      <c r="H88" s="313"/>
      <c r="I88" s="313"/>
      <c r="J88" s="313"/>
      <c r="K88" s="313"/>
      <c r="L88" s="313"/>
      <c r="M88" s="314"/>
    </row>
    <row r="89" spans="1:13" s="58" customFormat="1" ht="15.75">
      <c r="A89" s="315" t="str">
        <f>A71</f>
        <v>Quarter 2 status report (3/31/2018):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3 status report (6/30/2018):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4 status report (9/30/2018):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5 status report (12/31/2018):</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6 status report (3/31/2019):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7 status report (6/30/2019):</v>
      </c>
      <c r="B99" s="316"/>
      <c r="C99" s="316"/>
      <c r="D99" s="316"/>
      <c r="E99" s="316"/>
      <c r="F99" s="316"/>
      <c r="G99" s="316"/>
      <c r="H99" s="316"/>
      <c r="I99" s="316"/>
      <c r="J99" s="316"/>
      <c r="K99" s="316"/>
      <c r="L99" s="316"/>
      <c r="M99" s="317"/>
    </row>
    <row r="100" spans="1:13" s="58" customFormat="1" ht="15">
      <c r="A100" s="312"/>
      <c r="B100" s="313"/>
      <c r="C100" s="313"/>
      <c r="D100" s="313"/>
      <c r="E100" s="313"/>
      <c r="F100" s="313"/>
      <c r="G100" s="313"/>
      <c r="H100" s="313"/>
      <c r="I100" s="313"/>
      <c r="J100" s="313"/>
      <c r="K100" s="313"/>
      <c r="L100" s="313"/>
      <c r="M100" s="314"/>
    </row>
    <row r="101" spans="1:13" s="58" customFormat="1" ht="15.75">
      <c r="A101" s="315" t="str">
        <f>A83</f>
        <v>Quarter 8 status report (9/30/2019):</v>
      </c>
      <c r="B101" s="316"/>
      <c r="C101" s="316"/>
      <c r="D101" s="316"/>
      <c r="E101" s="316"/>
      <c r="F101" s="316"/>
      <c r="G101" s="316"/>
      <c r="H101" s="316"/>
      <c r="I101" s="316"/>
      <c r="J101" s="316"/>
      <c r="K101" s="316"/>
      <c r="L101" s="316"/>
      <c r="M101" s="317"/>
    </row>
    <row r="102" spans="1:13" s="58" customFormat="1" ht="15.75" thickBot="1">
      <c r="A102" s="344"/>
      <c r="B102" s="345"/>
      <c r="C102" s="345"/>
      <c r="D102" s="345"/>
      <c r="E102" s="345"/>
      <c r="F102" s="345"/>
      <c r="G102" s="345"/>
      <c r="H102" s="345"/>
      <c r="I102" s="345"/>
      <c r="J102" s="345"/>
      <c r="K102" s="345"/>
      <c r="L102" s="345"/>
      <c r="M102" s="346"/>
    </row>
    <row r="103" spans="1:13" s="58" customFormat="1" ht="15" customHeight="1" thickBot="1">
      <c r="A103" s="331" t="s">
        <v>215</v>
      </c>
      <c r="B103" s="332"/>
      <c r="C103" s="332"/>
      <c r="D103" s="332"/>
      <c r="E103" s="332"/>
      <c r="F103" s="332"/>
      <c r="G103" s="332"/>
      <c r="H103" s="332"/>
      <c r="I103" s="332"/>
      <c r="J103" s="332"/>
      <c r="K103" s="333"/>
      <c r="L103" s="337" t="s">
        <v>5</v>
      </c>
      <c r="M103" s="338"/>
    </row>
    <row r="104" spans="1:13" s="58" customFormat="1" ht="15.75" thickBot="1">
      <c r="A104" s="334"/>
      <c r="B104" s="335"/>
      <c r="C104" s="335"/>
      <c r="D104" s="335"/>
      <c r="E104" s="335"/>
      <c r="F104" s="335"/>
      <c r="G104" s="335"/>
      <c r="H104" s="335"/>
      <c r="I104" s="335"/>
      <c r="J104" s="335"/>
      <c r="K104" s="336"/>
      <c r="L104" s="339"/>
      <c r="M104" s="340"/>
    </row>
    <row r="105" spans="1:13" s="58" customFormat="1" ht="15.75">
      <c r="A105" s="309" t="str">
        <f>A87</f>
        <v>Quarter 1 status report (12/31/2017):</v>
      </c>
      <c r="B105" s="310"/>
      <c r="C105" s="310"/>
      <c r="D105" s="310"/>
      <c r="E105" s="310"/>
      <c r="F105" s="310"/>
      <c r="G105" s="310"/>
      <c r="H105" s="310"/>
      <c r="I105" s="310"/>
      <c r="J105" s="310"/>
      <c r="K105" s="310"/>
      <c r="L105" s="310"/>
      <c r="M105" s="311"/>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2 status report (3/31/2018):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3 status report (6/30/2018):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4 status report (9/30/2018):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5 status report (12/31/2018):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6 status report (3/31/2019):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7 status report (6/30/2019):</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A101</f>
        <v>Quarter 8 status report (9/30/2019):</v>
      </c>
      <c r="B119" s="316"/>
      <c r="C119" s="316"/>
      <c r="D119" s="316"/>
      <c r="E119" s="316"/>
      <c r="F119" s="316"/>
      <c r="G119" s="316"/>
      <c r="H119" s="316"/>
      <c r="I119" s="316"/>
      <c r="J119" s="316"/>
      <c r="K119" s="316"/>
      <c r="L119" s="316"/>
      <c r="M119" s="317"/>
    </row>
    <row r="120" spans="1:13" s="58" customFormat="1" ht="15.75" thickBot="1">
      <c r="A120" s="344"/>
      <c r="B120" s="345"/>
      <c r="C120" s="345"/>
      <c r="D120" s="345"/>
      <c r="E120" s="345"/>
      <c r="F120" s="345"/>
      <c r="G120" s="345"/>
      <c r="H120" s="345"/>
      <c r="I120" s="345"/>
      <c r="J120" s="345"/>
      <c r="K120" s="345"/>
      <c r="L120" s="345"/>
      <c r="M120" s="346"/>
    </row>
    <row r="121" spans="1:13" s="58" customFormat="1" ht="15" customHeight="1" thickBot="1">
      <c r="A121" s="331" t="s">
        <v>216</v>
      </c>
      <c r="B121" s="332"/>
      <c r="C121" s="332"/>
      <c r="D121" s="332"/>
      <c r="E121" s="332"/>
      <c r="F121" s="332"/>
      <c r="G121" s="332"/>
      <c r="H121" s="332"/>
      <c r="I121" s="332"/>
      <c r="J121" s="332"/>
      <c r="K121" s="333"/>
      <c r="L121" s="337" t="s">
        <v>5</v>
      </c>
      <c r="M121" s="338"/>
    </row>
    <row r="122" spans="1:13" s="58" customFormat="1" ht="15.75" thickBot="1">
      <c r="A122" s="334"/>
      <c r="B122" s="335"/>
      <c r="C122" s="335"/>
      <c r="D122" s="335"/>
      <c r="E122" s="335"/>
      <c r="F122" s="335"/>
      <c r="G122" s="335"/>
      <c r="H122" s="335"/>
      <c r="I122" s="335"/>
      <c r="J122" s="335"/>
      <c r="K122" s="336"/>
      <c r="L122" s="339"/>
      <c r="M122" s="340"/>
    </row>
    <row r="123" spans="1:13" s="58" customFormat="1" ht="15.75">
      <c r="A123" s="309" t="str">
        <f>A105</f>
        <v>Quarter 1 status report (12/31/2017):</v>
      </c>
      <c r="B123" s="310"/>
      <c r="C123" s="310"/>
      <c r="D123" s="310"/>
      <c r="E123" s="310"/>
      <c r="F123" s="310"/>
      <c r="G123" s="310"/>
      <c r="H123" s="310"/>
      <c r="I123" s="310"/>
      <c r="J123" s="310"/>
      <c r="K123" s="310"/>
      <c r="L123" s="310"/>
      <c r="M123" s="311"/>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2 status report (3/31/2018):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3 status report (6/30/2018):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4 status report (9/30/2018):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5 status report (12/31/2018):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6 status report (3/31/2019):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7 status report (6/30/2019):</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8 status report (9/30/2019):</v>
      </c>
      <c r="B137" s="316"/>
      <c r="C137" s="316"/>
      <c r="D137" s="316"/>
      <c r="E137" s="316"/>
      <c r="F137" s="316"/>
      <c r="G137" s="316"/>
      <c r="H137" s="316"/>
      <c r="I137" s="316"/>
      <c r="J137" s="316"/>
      <c r="K137" s="316"/>
      <c r="L137" s="316"/>
      <c r="M137" s="317"/>
    </row>
    <row r="138" spans="1:13" s="58" customFormat="1" ht="15.75" thickBot="1">
      <c r="A138" s="344"/>
      <c r="B138" s="345"/>
      <c r="C138" s="345"/>
      <c r="D138" s="345"/>
      <c r="E138" s="345"/>
      <c r="F138" s="345"/>
      <c r="G138" s="345"/>
      <c r="H138" s="345"/>
      <c r="I138" s="345"/>
      <c r="J138" s="345"/>
      <c r="K138" s="345"/>
      <c r="L138" s="345"/>
      <c r="M138" s="346"/>
    </row>
    <row r="139" spans="1:13" s="58" customFormat="1" ht="15" customHeight="1" thickBot="1">
      <c r="A139" s="331" t="s">
        <v>217</v>
      </c>
      <c r="B139" s="332"/>
      <c r="C139" s="332"/>
      <c r="D139" s="332"/>
      <c r="E139" s="332"/>
      <c r="F139" s="332"/>
      <c r="G139" s="332"/>
      <c r="H139" s="332"/>
      <c r="I139" s="332"/>
      <c r="J139" s="332"/>
      <c r="K139" s="333"/>
      <c r="L139" s="337" t="s">
        <v>5</v>
      </c>
      <c r="M139" s="338"/>
    </row>
    <row r="140" spans="1:13" s="58" customFormat="1" ht="15.75" thickBot="1">
      <c r="A140" s="334"/>
      <c r="B140" s="335"/>
      <c r="C140" s="335"/>
      <c r="D140" s="335"/>
      <c r="E140" s="335"/>
      <c r="F140" s="335"/>
      <c r="G140" s="335"/>
      <c r="H140" s="335"/>
      <c r="I140" s="335"/>
      <c r="J140" s="335"/>
      <c r="K140" s="336"/>
      <c r="L140" s="339"/>
      <c r="M140" s="340"/>
    </row>
    <row r="141" spans="1:13" s="58" customFormat="1" ht="15.75">
      <c r="A141" s="309" t="str">
        <f>A123</f>
        <v>Quarter 1 status report (12/31/2017):</v>
      </c>
      <c r="B141" s="310"/>
      <c r="C141" s="310"/>
      <c r="D141" s="310"/>
      <c r="E141" s="310"/>
      <c r="F141" s="310"/>
      <c r="G141" s="310"/>
      <c r="H141" s="310"/>
      <c r="I141" s="310"/>
      <c r="J141" s="310"/>
      <c r="K141" s="310"/>
      <c r="L141" s="310"/>
      <c r="M141" s="311"/>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2 status report (3/31/2018):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3 status report (6/30/2018):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4 status report (9/30/2018):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5 status report (12/31/2018):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6 status report (3/31/2019):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7 status report (6/30/2019):</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8 status report (9/30/2019):</v>
      </c>
      <c r="B155" s="316"/>
      <c r="C155" s="316"/>
      <c r="D155" s="316"/>
      <c r="E155" s="316"/>
      <c r="F155" s="316"/>
      <c r="G155" s="316"/>
      <c r="H155" s="316"/>
      <c r="I155" s="316"/>
      <c r="J155" s="316"/>
      <c r="K155" s="316"/>
      <c r="L155" s="316"/>
      <c r="M155" s="317"/>
    </row>
    <row r="156" spans="1:13" s="58" customFormat="1" ht="15.75" thickBot="1">
      <c r="A156" s="344"/>
      <c r="B156" s="345"/>
      <c r="C156" s="345"/>
      <c r="D156" s="345"/>
      <c r="E156" s="345"/>
      <c r="F156" s="345"/>
      <c r="G156" s="345"/>
      <c r="H156" s="345"/>
      <c r="I156" s="345"/>
      <c r="J156" s="345"/>
      <c r="K156" s="345"/>
      <c r="L156" s="345"/>
      <c r="M156" s="346"/>
    </row>
    <row r="157" spans="1:13" s="164" customFormat="1" ht="15">
      <c r="A157" s="82"/>
      <c r="B157" s="82"/>
      <c r="C157" s="82"/>
      <c r="D157" s="3"/>
      <c r="E157" s="82"/>
      <c r="F157" s="82"/>
      <c r="G157" s="82"/>
      <c r="H157" s="82"/>
      <c r="I157" s="82"/>
      <c r="J157" s="82"/>
      <c r="K157" s="82"/>
      <c r="L157" s="82"/>
      <c r="M157" s="82"/>
    </row>
    <row r="158" spans="1:13" s="3" customFormat="1" ht="15">
      <c r="A158" s="162"/>
      <c r="B158" s="162"/>
      <c r="C158" s="162"/>
      <c r="E158" s="162"/>
      <c r="F158" s="162"/>
      <c r="G158" s="162"/>
      <c r="H158" s="162"/>
      <c r="I158" s="162"/>
      <c r="J158" s="162"/>
      <c r="K158" s="162"/>
      <c r="L158" s="162"/>
      <c r="M158" s="162"/>
    </row>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sheetData>
  <sheetProtection formatRows="0" insertRows="0"/>
  <mergeCells count="167">
    <mergeCell ref="A123:M123"/>
    <mergeCell ref="D6:D7"/>
    <mergeCell ref="D8:D9"/>
    <mergeCell ref="A15:M15"/>
    <mergeCell ref="A16:M16"/>
    <mergeCell ref="A17:M17"/>
    <mergeCell ref="A18:M18"/>
    <mergeCell ref="A19:M19"/>
    <mergeCell ref="B4:E4"/>
    <mergeCell ref="F4:M4"/>
    <mergeCell ref="A117:M117"/>
    <mergeCell ref="A118:M118"/>
    <mergeCell ref="A119:M119"/>
    <mergeCell ref="A120:M120"/>
    <mergeCell ref="A121:K122"/>
    <mergeCell ref="L121:M121"/>
    <mergeCell ref="L122:M122"/>
    <mergeCell ref="A111:M111"/>
    <mergeCell ref="A112:M112"/>
    <mergeCell ref="A113:M113"/>
    <mergeCell ref="A114:M114"/>
    <mergeCell ref="A115:M115"/>
    <mergeCell ref="A116:M116"/>
    <mergeCell ref="A107:M107"/>
    <mergeCell ref="A124:M124"/>
    <mergeCell ref="A125:M125"/>
    <mergeCell ref="A126:M126"/>
    <mergeCell ref="A127:M127"/>
    <mergeCell ref="A128:M128"/>
    <mergeCell ref="A144:M144"/>
    <mergeCell ref="A145:M145"/>
    <mergeCell ref="A146:M146"/>
    <mergeCell ref="A135:M135"/>
    <mergeCell ref="A136:M136"/>
    <mergeCell ref="A137:M137"/>
    <mergeCell ref="A138:M138"/>
    <mergeCell ref="A139:K140"/>
    <mergeCell ref="L139:M139"/>
    <mergeCell ref="L140:M140"/>
    <mergeCell ref="A142:M142"/>
    <mergeCell ref="A143:M143"/>
    <mergeCell ref="A141:M141"/>
    <mergeCell ref="A129:M129"/>
    <mergeCell ref="A130:M130"/>
    <mergeCell ref="A131:M131"/>
    <mergeCell ref="A132:M132"/>
    <mergeCell ref="A133:M133"/>
    <mergeCell ref="A134:M134"/>
    <mergeCell ref="A153:M153"/>
    <mergeCell ref="A154:M154"/>
    <mergeCell ref="A155:M155"/>
    <mergeCell ref="A156:M156"/>
    <mergeCell ref="A147:M147"/>
    <mergeCell ref="A148:M148"/>
    <mergeCell ref="A149:M149"/>
    <mergeCell ref="A150:M150"/>
    <mergeCell ref="A151:M151"/>
    <mergeCell ref="A152:M152"/>
    <mergeCell ref="A108:M108"/>
    <mergeCell ref="A109:M109"/>
    <mergeCell ref="A110:M110"/>
    <mergeCell ref="A99:M99"/>
    <mergeCell ref="A100:M100"/>
    <mergeCell ref="A101:M101"/>
    <mergeCell ref="A102:M102"/>
    <mergeCell ref="A103:K104"/>
    <mergeCell ref="L103:M103"/>
    <mergeCell ref="L104:M104"/>
    <mergeCell ref="A105:M105"/>
    <mergeCell ref="A106:M106"/>
    <mergeCell ref="A93:M93"/>
    <mergeCell ref="A94:M94"/>
    <mergeCell ref="A95:M95"/>
    <mergeCell ref="A96:M96"/>
    <mergeCell ref="A97:M97"/>
    <mergeCell ref="A98:M98"/>
    <mergeCell ref="A87:M87"/>
    <mergeCell ref="A88:M88"/>
    <mergeCell ref="A89:M89"/>
    <mergeCell ref="A90:M90"/>
    <mergeCell ref="A91:M91"/>
    <mergeCell ref="A92:M92"/>
    <mergeCell ref="A81:M81"/>
    <mergeCell ref="A82:M82"/>
    <mergeCell ref="A83:M83"/>
    <mergeCell ref="A84:M84"/>
    <mergeCell ref="A85:K86"/>
    <mergeCell ref="L85:M85"/>
    <mergeCell ref="L86:M86"/>
    <mergeCell ref="A75:M75"/>
    <mergeCell ref="A76:M76"/>
    <mergeCell ref="A77:M77"/>
    <mergeCell ref="A78:M78"/>
    <mergeCell ref="A79:M79"/>
    <mergeCell ref="A80:M80"/>
    <mergeCell ref="A69:M69"/>
    <mergeCell ref="A70:M70"/>
    <mergeCell ref="A71:M71"/>
    <mergeCell ref="A72:M72"/>
    <mergeCell ref="A73:M73"/>
    <mergeCell ref="A74:M74"/>
    <mergeCell ref="A63:M63"/>
    <mergeCell ref="A64:M64"/>
    <mergeCell ref="A65:M65"/>
    <mergeCell ref="A66:M66"/>
    <mergeCell ref="A67:K68"/>
    <mergeCell ref="L67:M67"/>
    <mergeCell ref="L68:M68"/>
    <mergeCell ref="A57:M57"/>
    <mergeCell ref="A58:M58"/>
    <mergeCell ref="A59:M59"/>
    <mergeCell ref="A60:M60"/>
    <mergeCell ref="A61:M61"/>
    <mergeCell ref="A62:M62"/>
    <mergeCell ref="A51:M51"/>
    <mergeCell ref="A52:M52"/>
    <mergeCell ref="A53:M53"/>
    <mergeCell ref="A54:M54"/>
    <mergeCell ref="A55:M55"/>
    <mergeCell ref="A56:M56"/>
    <mergeCell ref="A46:M46"/>
    <mergeCell ref="A47:M47"/>
    <mergeCell ref="A48:M48"/>
    <mergeCell ref="A49:K50"/>
    <mergeCell ref="L49:M49"/>
    <mergeCell ref="L50:M50"/>
    <mergeCell ref="A40:M40"/>
    <mergeCell ref="A41:M41"/>
    <mergeCell ref="A42:M42"/>
    <mergeCell ref="A43:M43"/>
    <mergeCell ref="A44:M44"/>
    <mergeCell ref="A45:M45"/>
    <mergeCell ref="A34:M34"/>
    <mergeCell ref="A35:M35"/>
    <mergeCell ref="A36:M36"/>
    <mergeCell ref="A37:M37"/>
    <mergeCell ref="A38:M38"/>
    <mergeCell ref="A39:M39"/>
    <mergeCell ref="A29:M29"/>
    <mergeCell ref="A30:M30"/>
    <mergeCell ref="A31:K32"/>
    <mergeCell ref="L31:M31"/>
    <mergeCell ref="L32:M32"/>
    <mergeCell ref="A33:M33"/>
    <mergeCell ref="A28:L28"/>
    <mergeCell ref="A1:M1"/>
    <mergeCell ref="A6:A7"/>
    <mergeCell ref="B6:B7"/>
    <mergeCell ref="C6:C7"/>
    <mergeCell ref="A8:A9"/>
    <mergeCell ref="B8:B9"/>
    <mergeCell ref="C8:C9"/>
    <mergeCell ref="A2:E3"/>
    <mergeCell ref="F2:M3"/>
    <mergeCell ref="A10:M10"/>
    <mergeCell ref="A11:M11"/>
    <mergeCell ref="A21:M21"/>
    <mergeCell ref="A22:M22"/>
    <mergeCell ref="A23:M23"/>
    <mergeCell ref="A24:M24"/>
    <mergeCell ref="A25:M25"/>
    <mergeCell ref="A26:M26"/>
    <mergeCell ref="A27:M27"/>
    <mergeCell ref="A12:M12"/>
    <mergeCell ref="A13:M13"/>
    <mergeCell ref="A14:M14"/>
    <mergeCell ref="A20:M20"/>
  </mergeCells>
  <conditionalFormatting sqref="C6:D9">
    <cfRule type="cellIs" priority="2" dxfId="3" operator="greaterThanOrEqual">
      <formula>0.75</formula>
    </cfRule>
    <cfRule type="cellIs" priority="3" dxfId="3" operator="equal">
      <formula>0</formula>
    </cfRule>
    <cfRule type="cellIs" priority="4" dxfId="2" operator="lessThan">
      <formula>0.75</formula>
    </cfRule>
  </conditionalFormatting>
  <conditionalFormatting sqref="M28">
    <cfRule type="notContainsBlanks" priority="1" dxfId="0">
      <formula>LEN(TRIM(M28))&gt;0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6" max="255" man="1"/>
    <brk id="138" max="255" man="1"/>
  </rowBreaks>
  <ignoredErrors>
    <ignoredError sqref="B6:C9 F2 F5:M5 C5:D5"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160"/>
  <sheetViews>
    <sheetView zoomScalePageLayoutView="0" workbookViewId="0" topLeftCell="A1">
      <selection activeCell="A24" sqref="A24:IV24"/>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1.421875" style="4" customWidth="1"/>
    <col min="7" max="9" width="10.7109375" style="4" customWidth="1"/>
    <col min="10" max="10" width="11.8515625" style="4" customWidth="1"/>
    <col min="11" max="13" width="10.7109375" style="4" customWidth="1"/>
    <col min="14" max="16384" width="8.8515625" style="4" customWidth="1"/>
  </cols>
  <sheetData>
    <row r="1" spans="1:13" s="27" customFormat="1" ht="21.75" thickBot="1">
      <c r="A1" s="286" t="s">
        <v>96</v>
      </c>
      <c r="B1" s="287"/>
      <c r="C1" s="287"/>
      <c r="D1" s="287"/>
      <c r="E1" s="287"/>
      <c r="F1" s="287"/>
      <c r="G1" s="287"/>
      <c r="H1" s="287"/>
      <c r="I1" s="287"/>
      <c r="J1" s="287"/>
      <c r="K1" s="287"/>
      <c r="L1" s="287"/>
      <c r="M1" s="288"/>
    </row>
    <row r="2" spans="1:14" ht="14.2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3.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84" t="s">
        <v>1</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 customHeight="1" thickBot="1">
      <c r="A6" s="296" t="s">
        <v>97</v>
      </c>
      <c r="B6" s="365" t="str">
        <f>'Biennial SQSP Overview'!C15</f>
        <v>≤ 30 days</v>
      </c>
      <c r="C6" s="366">
        <f>'Biennial SQSP Overview'!G15</f>
        <v>16</v>
      </c>
      <c r="D6" s="366">
        <f>'Alternate Year Overview'!G15</f>
        <v>0</v>
      </c>
      <c r="E6" s="77" t="s">
        <v>2</v>
      </c>
      <c r="F6" s="39"/>
      <c r="G6" s="39"/>
      <c r="H6" s="39"/>
      <c r="I6" s="39"/>
      <c r="J6" s="39"/>
      <c r="K6" s="39"/>
      <c r="L6" s="39"/>
      <c r="M6" s="39"/>
      <c r="N6" s="3"/>
    </row>
    <row r="7" spans="1:14" ht="15" customHeight="1" thickBot="1">
      <c r="A7" s="297"/>
      <c r="B7" s="303"/>
      <c r="C7" s="367"/>
      <c r="D7" s="367"/>
      <c r="E7" s="78" t="s">
        <v>3</v>
      </c>
      <c r="F7" s="34"/>
      <c r="G7" s="34"/>
      <c r="H7" s="34"/>
      <c r="I7" s="34"/>
      <c r="J7" s="34"/>
      <c r="K7" s="34"/>
      <c r="L7" s="34"/>
      <c r="M7" s="34"/>
      <c r="N7" s="3"/>
    </row>
    <row r="8" spans="1:14" ht="15" customHeight="1" thickBot="1">
      <c r="A8" s="301" t="s">
        <v>98</v>
      </c>
      <c r="B8" s="302" t="str">
        <f>'Biennial SQSP Overview'!C13</f>
        <v>≥ 60%</v>
      </c>
      <c r="C8" s="364">
        <f>'Biennial SQSP Overview'!G13</f>
        <v>0.8236</v>
      </c>
      <c r="D8" s="364">
        <f>'Alternate Year Overview'!G13</f>
        <v>0</v>
      </c>
      <c r="E8" s="66" t="s">
        <v>2</v>
      </c>
      <c r="F8" s="29"/>
      <c r="G8" s="29"/>
      <c r="H8" s="29"/>
      <c r="I8" s="29"/>
      <c r="J8" s="29"/>
      <c r="K8" s="29"/>
      <c r="L8" s="29"/>
      <c r="M8" s="29"/>
      <c r="N8" s="3"/>
    </row>
    <row r="9" spans="1:14" ht="15" customHeight="1" thickBot="1">
      <c r="A9" s="301"/>
      <c r="B9" s="303"/>
      <c r="C9" s="300"/>
      <c r="D9" s="300"/>
      <c r="E9" s="67" t="s">
        <v>3</v>
      </c>
      <c r="F9" s="38"/>
      <c r="G9" s="38"/>
      <c r="H9" s="38"/>
      <c r="I9" s="38"/>
      <c r="J9" s="38"/>
      <c r="K9" s="38"/>
      <c r="L9" s="38"/>
      <c r="M9" s="38"/>
      <c r="N9" s="3"/>
    </row>
    <row r="10" spans="1:14" ht="15" customHeight="1" thickBot="1">
      <c r="A10" s="301" t="s">
        <v>100</v>
      </c>
      <c r="B10" s="302" t="str">
        <f>'Biennial SQSP Overview'!C14</f>
        <v>≥ 80%</v>
      </c>
      <c r="C10" s="300">
        <f>'Biennial SQSP Overview'!G14</f>
        <v>0.9678</v>
      </c>
      <c r="D10" s="300">
        <f>'Alternate Year Overview'!G14</f>
        <v>0</v>
      </c>
      <c r="E10" s="66" t="s">
        <v>2</v>
      </c>
      <c r="F10" s="29"/>
      <c r="G10" s="29"/>
      <c r="H10" s="29"/>
      <c r="I10" s="29"/>
      <c r="J10" s="29"/>
      <c r="K10" s="29"/>
      <c r="L10" s="29"/>
      <c r="M10" s="29"/>
      <c r="N10" s="3"/>
    </row>
    <row r="11" spans="1:14" ht="15" customHeight="1" thickBot="1">
      <c r="A11" s="301"/>
      <c r="B11" s="303"/>
      <c r="C11" s="300"/>
      <c r="D11" s="300"/>
      <c r="E11" s="67" t="s">
        <v>3</v>
      </c>
      <c r="F11" s="38"/>
      <c r="G11" s="38"/>
      <c r="H11" s="38"/>
      <c r="I11" s="38"/>
      <c r="J11" s="38"/>
      <c r="K11" s="38"/>
      <c r="L11" s="38"/>
      <c r="M11" s="38"/>
      <c r="N11" s="3"/>
    </row>
    <row r="12" spans="1:13" s="55" customFormat="1" ht="15.75" thickBot="1">
      <c r="A12" s="356" t="s">
        <v>221</v>
      </c>
      <c r="B12" s="357"/>
      <c r="C12" s="357"/>
      <c r="D12" s="357"/>
      <c r="E12" s="357"/>
      <c r="F12" s="357"/>
      <c r="G12" s="357"/>
      <c r="H12" s="357"/>
      <c r="I12" s="357"/>
      <c r="J12" s="357"/>
      <c r="K12" s="357"/>
      <c r="L12" s="357"/>
      <c r="M12" s="358"/>
    </row>
    <row r="13" spans="1:13" s="58" customFormat="1" ht="30" customHeight="1" thickBot="1">
      <c r="A13" s="359"/>
      <c r="B13" s="360"/>
      <c r="C13" s="360"/>
      <c r="D13" s="360"/>
      <c r="E13" s="360"/>
      <c r="F13" s="360"/>
      <c r="G13" s="360"/>
      <c r="H13" s="360"/>
      <c r="I13" s="360"/>
      <c r="J13" s="360"/>
      <c r="K13" s="360"/>
      <c r="L13" s="360"/>
      <c r="M13" s="361"/>
    </row>
    <row r="14" spans="1:13" s="31" customFormat="1" ht="15" customHeight="1">
      <c r="A14" s="353" t="s">
        <v>28</v>
      </c>
      <c r="B14" s="354"/>
      <c r="C14" s="354"/>
      <c r="D14" s="354"/>
      <c r="E14" s="354"/>
      <c r="F14" s="354"/>
      <c r="G14" s="354"/>
      <c r="H14" s="354"/>
      <c r="I14" s="354"/>
      <c r="J14" s="354"/>
      <c r="K14" s="354"/>
      <c r="L14" s="354"/>
      <c r="M14" s="355"/>
    </row>
    <row r="15" spans="1:13" s="31" customFormat="1" ht="15" customHeight="1">
      <c r="A15" s="318" t="s">
        <v>6</v>
      </c>
      <c r="B15" s="319"/>
      <c r="C15" s="319"/>
      <c r="D15" s="319"/>
      <c r="E15" s="319"/>
      <c r="F15" s="319"/>
      <c r="G15" s="319"/>
      <c r="H15" s="319"/>
      <c r="I15" s="319"/>
      <c r="J15" s="319"/>
      <c r="K15" s="319"/>
      <c r="L15" s="319"/>
      <c r="M15" s="320"/>
    </row>
    <row r="16" spans="1:13" s="31" customFormat="1" ht="15" customHeight="1">
      <c r="A16" s="321"/>
      <c r="B16" s="322"/>
      <c r="C16" s="322"/>
      <c r="D16" s="322"/>
      <c r="E16" s="322"/>
      <c r="F16" s="322"/>
      <c r="G16" s="322"/>
      <c r="H16" s="322"/>
      <c r="I16" s="322"/>
      <c r="J16" s="322"/>
      <c r="K16" s="322"/>
      <c r="L16" s="322"/>
      <c r="M16" s="323"/>
    </row>
    <row r="17" spans="1:13" s="31" customFormat="1" ht="15" customHeight="1" hidden="1">
      <c r="A17" s="341" t="s">
        <v>245</v>
      </c>
      <c r="B17" s="342"/>
      <c r="C17" s="342"/>
      <c r="D17" s="342"/>
      <c r="E17" s="342"/>
      <c r="F17" s="342"/>
      <c r="G17" s="342"/>
      <c r="H17" s="342"/>
      <c r="I17" s="342"/>
      <c r="J17" s="342"/>
      <c r="K17" s="342"/>
      <c r="L17" s="342"/>
      <c r="M17" s="343"/>
    </row>
    <row r="18" spans="1:13" s="31" customFormat="1" ht="15" customHeight="1">
      <c r="A18" s="318" t="s">
        <v>95</v>
      </c>
      <c r="B18" s="319"/>
      <c r="C18" s="319"/>
      <c r="D18" s="319"/>
      <c r="E18" s="319"/>
      <c r="F18" s="319"/>
      <c r="G18" s="319"/>
      <c r="H18" s="319"/>
      <c r="I18" s="319"/>
      <c r="J18" s="319"/>
      <c r="K18" s="319"/>
      <c r="L18" s="319"/>
      <c r="M18" s="320"/>
    </row>
    <row r="19" spans="1:13" s="31" customFormat="1" ht="15" customHeight="1">
      <c r="A19" s="321"/>
      <c r="B19" s="322"/>
      <c r="C19" s="322"/>
      <c r="D19" s="322"/>
      <c r="E19" s="322"/>
      <c r="F19" s="322"/>
      <c r="G19" s="322"/>
      <c r="H19" s="322"/>
      <c r="I19" s="322"/>
      <c r="J19" s="322"/>
      <c r="K19" s="322"/>
      <c r="L19" s="322"/>
      <c r="M19" s="323"/>
    </row>
    <row r="20" spans="1:13" s="31" customFormat="1" ht="15" customHeight="1" hidden="1">
      <c r="A20" s="341" t="s">
        <v>245</v>
      </c>
      <c r="B20" s="342"/>
      <c r="C20" s="342"/>
      <c r="D20" s="342"/>
      <c r="E20" s="342"/>
      <c r="F20" s="342"/>
      <c r="G20" s="342"/>
      <c r="H20" s="342"/>
      <c r="I20" s="342"/>
      <c r="J20" s="342"/>
      <c r="K20" s="342"/>
      <c r="L20" s="342"/>
      <c r="M20" s="343"/>
    </row>
    <row r="21" spans="1:13" s="31" customFormat="1" ht="45" customHeight="1">
      <c r="A21" s="318" t="s">
        <v>73</v>
      </c>
      <c r="B21" s="319"/>
      <c r="C21" s="319"/>
      <c r="D21" s="319"/>
      <c r="E21" s="319"/>
      <c r="F21" s="319"/>
      <c r="G21" s="319"/>
      <c r="H21" s="319"/>
      <c r="I21" s="319"/>
      <c r="J21" s="319"/>
      <c r="K21" s="351"/>
      <c r="L21" s="351"/>
      <c r="M21" s="352"/>
    </row>
    <row r="22" spans="1:13" s="31" customFormat="1" ht="15" customHeight="1">
      <c r="A22" s="321"/>
      <c r="B22" s="322"/>
      <c r="C22" s="322"/>
      <c r="D22" s="322"/>
      <c r="E22" s="322"/>
      <c r="F22" s="322"/>
      <c r="G22" s="322"/>
      <c r="H22" s="322"/>
      <c r="I22" s="322"/>
      <c r="J22" s="322"/>
      <c r="K22" s="322"/>
      <c r="L22" s="322"/>
      <c r="M22" s="323"/>
    </row>
    <row r="23" spans="1:13" s="31" customFormat="1" ht="15" customHeight="1" hidden="1">
      <c r="A23" s="341" t="s">
        <v>245</v>
      </c>
      <c r="B23" s="342"/>
      <c r="C23" s="342"/>
      <c r="D23" s="342"/>
      <c r="E23" s="342"/>
      <c r="F23" s="342"/>
      <c r="G23" s="342"/>
      <c r="H23" s="342"/>
      <c r="I23" s="342"/>
      <c r="J23" s="342"/>
      <c r="K23" s="342"/>
      <c r="L23" s="342"/>
      <c r="M23" s="343"/>
    </row>
    <row r="24" spans="1:13" s="31" customFormat="1" ht="30" customHeight="1">
      <c r="A24" s="318" t="s">
        <v>75</v>
      </c>
      <c r="B24" s="319"/>
      <c r="C24" s="319"/>
      <c r="D24" s="319"/>
      <c r="E24" s="319"/>
      <c r="F24" s="319"/>
      <c r="G24" s="319"/>
      <c r="H24" s="319"/>
      <c r="I24" s="319"/>
      <c r="J24" s="319"/>
      <c r="K24" s="319"/>
      <c r="L24" s="319"/>
      <c r="M24" s="320"/>
    </row>
    <row r="25" spans="1:13" s="31" customFormat="1" ht="15" customHeight="1">
      <c r="A25" s="321"/>
      <c r="B25" s="322"/>
      <c r="C25" s="322"/>
      <c r="D25" s="322"/>
      <c r="E25" s="322"/>
      <c r="F25" s="322"/>
      <c r="G25" s="322"/>
      <c r="H25" s="322"/>
      <c r="I25" s="322"/>
      <c r="J25" s="322"/>
      <c r="K25" s="322"/>
      <c r="L25" s="322"/>
      <c r="M25" s="323"/>
    </row>
    <row r="26" spans="1:13" s="31" customFormat="1" ht="15" customHeight="1" hidden="1">
      <c r="A26" s="341" t="s">
        <v>245</v>
      </c>
      <c r="B26" s="342"/>
      <c r="C26" s="342"/>
      <c r="D26" s="342"/>
      <c r="E26" s="342"/>
      <c r="F26" s="342"/>
      <c r="G26" s="342"/>
      <c r="H26" s="342"/>
      <c r="I26" s="342"/>
      <c r="J26" s="342"/>
      <c r="K26" s="342"/>
      <c r="L26" s="342"/>
      <c r="M26" s="343"/>
    </row>
    <row r="27" spans="1:13" s="31" customFormat="1" ht="15" customHeight="1">
      <c r="A27" s="318" t="s">
        <v>7</v>
      </c>
      <c r="B27" s="319"/>
      <c r="C27" s="319"/>
      <c r="D27" s="319"/>
      <c r="E27" s="319"/>
      <c r="F27" s="319"/>
      <c r="G27" s="319"/>
      <c r="H27" s="319"/>
      <c r="I27" s="319"/>
      <c r="J27" s="319"/>
      <c r="K27" s="319"/>
      <c r="L27" s="319"/>
      <c r="M27" s="320"/>
    </row>
    <row r="28" spans="1:13" s="31" customFormat="1" ht="15" customHeight="1" thickBot="1">
      <c r="A28" s="321"/>
      <c r="B28" s="322"/>
      <c r="C28" s="322"/>
      <c r="D28" s="322"/>
      <c r="E28" s="322"/>
      <c r="F28" s="322"/>
      <c r="G28" s="322"/>
      <c r="H28" s="322"/>
      <c r="I28" s="322"/>
      <c r="J28" s="322"/>
      <c r="K28" s="322"/>
      <c r="L28" s="322"/>
      <c r="M28" s="323"/>
    </row>
    <row r="29" spans="1:13" s="31" customFormat="1" ht="15" customHeight="1" hidden="1" thickBot="1">
      <c r="A29" s="341" t="s">
        <v>245</v>
      </c>
      <c r="B29" s="342"/>
      <c r="C29" s="342"/>
      <c r="D29" s="342"/>
      <c r="E29" s="342"/>
      <c r="F29" s="342"/>
      <c r="G29" s="342"/>
      <c r="H29" s="342"/>
      <c r="I29" s="342"/>
      <c r="J29" s="342"/>
      <c r="K29" s="342"/>
      <c r="L29" s="342"/>
      <c r="M29" s="343"/>
    </row>
    <row r="30" spans="1:13" s="31" customFormat="1" ht="30" customHeight="1" thickBot="1" thickTop="1">
      <c r="A30" s="318" t="s">
        <v>43</v>
      </c>
      <c r="B30" s="319"/>
      <c r="C30" s="319"/>
      <c r="D30" s="319"/>
      <c r="E30" s="319"/>
      <c r="F30" s="319"/>
      <c r="G30" s="319"/>
      <c r="H30" s="319"/>
      <c r="I30" s="319"/>
      <c r="J30" s="319"/>
      <c r="K30" s="319"/>
      <c r="L30" s="324"/>
      <c r="M30" s="32"/>
    </row>
    <row r="31" spans="1:13" s="31" customFormat="1" ht="15" customHeight="1" thickBot="1" thickTop="1">
      <c r="A31" s="325" t="s">
        <v>130</v>
      </c>
      <c r="B31" s="326"/>
      <c r="C31" s="326"/>
      <c r="D31" s="326"/>
      <c r="E31" s="326"/>
      <c r="F31" s="326"/>
      <c r="G31" s="326"/>
      <c r="H31" s="326"/>
      <c r="I31" s="326"/>
      <c r="J31" s="326"/>
      <c r="K31" s="326"/>
      <c r="L31" s="326"/>
      <c r="M31" s="327"/>
    </row>
    <row r="32" spans="1:13" s="58" customFormat="1" ht="16.5" thickBot="1">
      <c r="A32" s="328" t="s">
        <v>4</v>
      </c>
      <c r="B32" s="329"/>
      <c r="C32" s="329"/>
      <c r="D32" s="329"/>
      <c r="E32" s="329"/>
      <c r="F32" s="329"/>
      <c r="G32" s="329"/>
      <c r="H32" s="329"/>
      <c r="I32" s="329"/>
      <c r="J32" s="329"/>
      <c r="K32" s="329"/>
      <c r="L32" s="329"/>
      <c r="M32" s="330"/>
    </row>
    <row r="33" spans="1:13" s="58" customFormat="1" ht="15" customHeight="1" thickBot="1">
      <c r="A33" s="331" t="s">
        <v>212</v>
      </c>
      <c r="B33" s="332"/>
      <c r="C33" s="332"/>
      <c r="D33" s="332"/>
      <c r="E33" s="332"/>
      <c r="F33" s="332"/>
      <c r="G33" s="332"/>
      <c r="H33" s="332"/>
      <c r="I33" s="332"/>
      <c r="J33" s="332"/>
      <c r="K33" s="333"/>
      <c r="L33" s="337" t="s">
        <v>5</v>
      </c>
      <c r="M33" s="338"/>
    </row>
    <row r="34" spans="1:13" s="58" customFormat="1" ht="15.75" thickBot="1">
      <c r="A34" s="334"/>
      <c r="B34" s="335"/>
      <c r="C34" s="335"/>
      <c r="D34" s="335"/>
      <c r="E34" s="335"/>
      <c r="F34" s="335"/>
      <c r="G34" s="335"/>
      <c r="H34" s="335"/>
      <c r="I34" s="335"/>
      <c r="J34" s="335"/>
      <c r="K34" s="336"/>
      <c r="L34" s="339"/>
      <c r="M34" s="340"/>
    </row>
    <row r="35" spans="1:13" s="58" customFormat="1" ht="15.75">
      <c r="A35" s="309" t="str">
        <f>"Quarter 1 status report "&amp;"(12/31/"&amp;RIGHT('Biennial SQSP Overview'!$A$2,4)-(1)&amp;"):"</f>
        <v>Quarter 1 status report (12/31/2017):</v>
      </c>
      <c r="B35" s="310"/>
      <c r="C35" s="310"/>
      <c r="D35" s="310"/>
      <c r="E35" s="310"/>
      <c r="F35" s="310"/>
      <c r="G35" s="310"/>
      <c r="H35" s="310"/>
      <c r="I35" s="310"/>
      <c r="J35" s="310"/>
      <c r="K35" s="310"/>
      <c r="L35" s="310"/>
      <c r="M35" s="311"/>
    </row>
    <row r="36" spans="1:13" s="58" customFormat="1" ht="15">
      <c r="A36" s="312"/>
      <c r="B36" s="313"/>
      <c r="C36" s="313"/>
      <c r="D36" s="313"/>
      <c r="E36" s="313"/>
      <c r="F36" s="313"/>
      <c r="G36" s="313"/>
      <c r="H36" s="313"/>
      <c r="I36" s="313"/>
      <c r="J36" s="313"/>
      <c r="K36" s="313"/>
      <c r="L36" s="313"/>
      <c r="M36" s="314"/>
    </row>
    <row r="37" spans="1:13" s="58" customFormat="1" ht="15.75">
      <c r="A37" s="315" t="str">
        <f>"Quarter 2 status report "&amp;"(3/31/"&amp;RIGHT('Biennial SQSP Overview'!$A$2,4)&amp;"):"</f>
        <v>Quarter 2 status report (3/31/2018):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3 status report "&amp;"(6/30/"&amp;RIGHT('Biennial SQSP Overview'!$A$2,4)&amp;"):"</f>
        <v>Quarter 3 status report (6/30/2018):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4 status report "&amp;"(9/30/"&amp;RIGHT('Biennial SQSP Overview'!$A$2,4)&amp;"):"</f>
        <v>Quarter 4 status report (9/30/2018):</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5 status report "&amp;"(12/31/"&amp;RIGHT('Biennial SQSP Overview'!$A$2,4)&amp;"):"</f>
        <v>Quarter 5 status report (12/31/2018):</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6 status report "&amp;"(3/31/"&amp;RIGHT('Biennial SQSP Overview'!$A$2,4)+(1)&amp;"):"</f>
        <v>Quarter 6 status report (3/31/2019):</v>
      </c>
      <c r="B45" s="316"/>
      <c r="C45" s="316"/>
      <c r="D45" s="316"/>
      <c r="E45" s="316"/>
      <c r="F45" s="316"/>
      <c r="G45" s="316"/>
      <c r="H45" s="316"/>
      <c r="I45" s="316"/>
      <c r="J45" s="316"/>
      <c r="K45" s="316"/>
      <c r="L45" s="316"/>
      <c r="M45" s="317"/>
    </row>
    <row r="46" spans="1:13" s="58" customFormat="1" ht="15">
      <c r="A46" s="312"/>
      <c r="B46" s="313"/>
      <c r="C46" s="313"/>
      <c r="D46" s="313"/>
      <c r="E46" s="313"/>
      <c r="F46" s="313"/>
      <c r="G46" s="313"/>
      <c r="H46" s="313"/>
      <c r="I46" s="313"/>
      <c r="J46" s="313"/>
      <c r="K46" s="313"/>
      <c r="L46" s="313"/>
      <c r="M46" s="314"/>
    </row>
    <row r="47" spans="1:13" s="58" customFormat="1" ht="15.75">
      <c r="A47" s="315" t="str">
        <f>"Quarter 7 status report "&amp;"(6/30/"&amp;RIGHT('Biennial SQSP Overview'!$A$2,4)+(1)&amp;"):"</f>
        <v>Quarter 7 status report (6/30/2019):</v>
      </c>
      <c r="B47" s="316"/>
      <c r="C47" s="316"/>
      <c r="D47" s="316"/>
      <c r="E47" s="316"/>
      <c r="F47" s="316"/>
      <c r="G47" s="316"/>
      <c r="H47" s="316"/>
      <c r="I47" s="316"/>
      <c r="J47" s="316"/>
      <c r="K47" s="316"/>
      <c r="L47" s="316"/>
      <c r="M47" s="317"/>
    </row>
    <row r="48" spans="1:13" s="58" customFormat="1" ht="15">
      <c r="A48" s="312"/>
      <c r="B48" s="313"/>
      <c r="C48" s="313"/>
      <c r="D48" s="313"/>
      <c r="E48" s="313"/>
      <c r="F48" s="313"/>
      <c r="G48" s="313"/>
      <c r="H48" s="313"/>
      <c r="I48" s="313"/>
      <c r="J48" s="313"/>
      <c r="K48" s="313"/>
      <c r="L48" s="313"/>
      <c r="M48" s="314"/>
    </row>
    <row r="49" spans="1:13" s="58" customFormat="1" ht="15.75">
      <c r="A49" s="315" t="str">
        <f>"Quarter 8 status report "&amp;"(9/30/"&amp;RIGHT('Biennial SQSP Overview'!$A$2,4)+(1)&amp;"):"</f>
        <v>Quarter 8 status report (9/30/2019):</v>
      </c>
      <c r="B49" s="316"/>
      <c r="C49" s="316"/>
      <c r="D49" s="316"/>
      <c r="E49" s="316"/>
      <c r="F49" s="316"/>
      <c r="G49" s="316"/>
      <c r="H49" s="316"/>
      <c r="I49" s="316"/>
      <c r="J49" s="316"/>
      <c r="K49" s="316"/>
      <c r="L49" s="316"/>
      <c r="M49" s="317"/>
    </row>
    <row r="50" spans="1:13" s="58" customFormat="1" ht="15.75" thickBot="1">
      <c r="A50" s="344"/>
      <c r="B50" s="345"/>
      <c r="C50" s="345"/>
      <c r="D50" s="345"/>
      <c r="E50" s="345"/>
      <c r="F50" s="345"/>
      <c r="G50" s="345"/>
      <c r="H50" s="345"/>
      <c r="I50" s="345"/>
      <c r="J50" s="345"/>
      <c r="K50" s="345"/>
      <c r="L50" s="345"/>
      <c r="M50" s="346"/>
    </row>
    <row r="51" spans="1:13" s="58" customFormat="1" ht="15" customHeight="1" thickBot="1">
      <c r="A51" s="331" t="s">
        <v>213</v>
      </c>
      <c r="B51" s="332"/>
      <c r="C51" s="332"/>
      <c r="D51" s="332"/>
      <c r="E51" s="332"/>
      <c r="F51" s="332"/>
      <c r="G51" s="332"/>
      <c r="H51" s="332"/>
      <c r="I51" s="332"/>
      <c r="J51" s="332"/>
      <c r="K51" s="333"/>
      <c r="L51" s="337" t="s">
        <v>5</v>
      </c>
      <c r="M51" s="338"/>
    </row>
    <row r="52" spans="1:13" s="58" customFormat="1" ht="15.75" thickBot="1">
      <c r="A52" s="334"/>
      <c r="B52" s="335"/>
      <c r="C52" s="335"/>
      <c r="D52" s="335"/>
      <c r="E52" s="335"/>
      <c r="F52" s="335"/>
      <c r="G52" s="335"/>
      <c r="H52" s="335"/>
      <c r="I52" s="335"/>
      <c r="J52" s="335"/>
      <c r="K52" s="336"/>
      <c r="L52" s="339"/>
      <c r="M52" s="340"/>
    </row>
    <row r="53" spans="1:13" s="58" customFormat="1" ht="15.75">
      <c r="A53" s="309" t="str">
        <f>A35</f>
        <v>Quarter 1 status report (12/31/2017):</v>
      </c>
      <c r="B53" s="310"/>
      <c r="C53" s="310"/>
      <c r="D53" s="310"/>
      <c r="E53" s="310"/>
      <c r="F53" s="310"/>
      <c r="G53" s="310"/>
      <c r="H53" s="310"/>
      <c r="I53" s="310"/>
      <c r="J53" s="310"/>
      <c r="K53" s="310"/>
      <c r="L53" s="310"/>
      <c r="M53" s="311"/>
    </row>
    <row r="54" spans="1:13" s="58" customFormat="1" ht="15">
      <c r="A54" s="312"/>
      <c r="B54" s="313"/>
      <c r="C54" s="313"/>
      <c r="D54" s="313"/>
      <c r="E54" s="313"/>
      <c r="F54" s="313"/>
      <c r="G54" s="313"/>
      <c r="H54" s="313"/>
      <c r="I54" s="313"/>
      <c r="J54" s="313"/>
      <c r="K54" s="313"/>
      <c r="L54" s="313"/>
      <c r="M54" s="314"/>
    </row>
    <row r="55" spans="1:13" s="58" customFormat="1" ht="15.75">
      <c r="A55" s="315" t="str">
        <f>A37</f>
        <v>Quarter 2 status report (3/31/2018):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3 status report (6/30/2018):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4 status report (9/30/2018):</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5 status report (12/31/2018):</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6 status report (3/31/2019):</v>
      </c>
      <c r="B63" s="316"/>
      <c r="C63" s="316"/>
      <c r="D63" s="316"/>
      <c r="E63" s="316"/>
      <c r="F63" s="316"/>
      <c r="G63" s="316"/>
      <c r="H63" s="316"/>
      <c r="I63" s="316"/>
      <c r="J63" s="316"/>
      <c r="K63" s="316"/>
      <c r="L63" s="316"/>
      <c r="M63" s="317"/>
    </row>
    <row r="64" spans="1:13" s="58" customFormat="1" ht="15">
      <c r="A64" s="312"/>
      <c r="B64" s="313"/>
      <c r="C64" s="313"/>
      <c r="D64" s="313"/>
      <c r="E64" s="313"/>
      <c r="F64" s="313"/>
      <c r="G64" s="313"/>
      <c r="H64" s="313"/>
      <c r="I64" s="313"/>
      <c r="J64" s="313"/>
      <c r="K64" s="313"/>
      <c r="L64" s="313"/>
      <c r="M64" s="314"/>
    </row>
    <row r="65" spans="1:13" s="58" customFormat="1" ht="15.75">
      <c r="A65" s="315" t="str">
        <f>A47</f>
        <v>Quarter 7 status report (6/30/2019):</v>
      </c>
      <c r="B65" s="316"/>
      <c r="C65" s="316"/>
      <c r="D65" s="316"/>
      <c r="E65" s="316"/>
      <c r="F65" s="316"/>
      <c r="G65" s="316"/>
      <c r="H65" s="316"/>
      <c r="I65" s="316"/>
      <c r="J65" s="316"/>
      <c r="K65" s="316"/>
      <c r="L65" s="316"/>
      <c r="M65" s="317"/>
    </row>
    <row r="66" spans="1:13" s="58" customFormat="1" ht="15">
      <c r="A66" s="312"/>
      <c r="B66" s="313"/>
      <c r="C66" s="313"/>
      <c r="D66" s="313"/>
      <c r="E66" s="313"/>
      <c r="F66" s="313"/>
      <c r="G66" s="313"/>
      <c r="H66" s="313"/>
      <c r="I66" s="313"/>
      <c r="J66" s="313"/>
      <c r="K66" s="313"/>
      <c r="L66" s="313"/>
      <c r="M66" s="314"/>
    </row>
    <row r="67" spans="1:13" s="58" customFormat="1" ht="15.75">
      <c r="A67" s="315" t="str">
        <f>A49</f>
        <v>Quarter 8 status report (9/30/2019):</v>
      </c>
      <c r="B67" s="316"/>
      <c r="C67" s="316"/>
      <c r="D67" s="316"/>
      <c r="E67" s="316"/>
      <c r="F67" s="316"/>
      <c r="G67" s="316"/>
      <c r="H67" s="316"/>
      <c r="I67" s="316"/>
      <c r="J67" s="316"/>
      <c r="K67" s="316"/>
      <c r="L67" s="316"/>
      <c r="M67" s="317"/>
    </row>
    <row r="68" spans="1:13" s="58" customFormat="1" ht="15.75" thickBot="1">
      <c r="A68" s="344"/>
      <c r="B68" s="345"/>
      <c r="C68" s="345"/>
      <c r="D68" s="345"/>
      <c r="E68" s="345"/>
      <c r="F68" s="345"/>
      <c r="G68" s="345"/>
      <c r="H68" s="345"/>
      <c r="I68" s="345"/>
      <c r="J68" s="345"/>
      <c r="K68" s="345"/>
      <c r="L68" s="345"/>
      <c r="M68" s="346"/>
    </row>
    <row r="69" spans="1:13" s="58" customFormat="1" ht="15" customHeight="1" thickBot="1">
      <c r="A69" s="331" t="s">
        <v>214</v>
      </c>
      <c r="B69" s="332"/>
      <c r="C69" s="332"/>
      <c r="D69" s="332"/>
      <c r="E69" s="332"/>
      <c r="F69" s="332"/>
      <c r="G69" s="332"/>
      <c r="H69" s="332"/>
      <c r="I69" s="332"/>
      <c r="J69" s="332"/>
      <c r="K69" s="333"/>
      <c r="L69" s="337" t="s">
        <v>5</v>
      </c>
      <c r="M69" s="338"/>
    </row>
    <row r="70" spans="1:13" s="58" customFormat="1" ht="15.75" thickBot="1">
      <c r="A70" s="334"/>
      <c r="B70" s="335"/>
      <c r="C70" s="335"/>
      <c r="D70" s="335"/>
      <c r="E70" s="335"/>
      <c r="F70" s="335"/>
      <c r="G70" s="335"/>
      <c r="H70" s="335"/>
      <c r="I70" s="335"/>
      <c r="J70" s="335"/>
      <c r="K70" s="336"/>
      <c r="L70" s="339"/>
      <c r="M70" s="340"/>
    </row>
    <row r="71" spans="1:13" s="58" customFormat="1" ht="15.75">
      <c r="A71" s="309" t="str">
        <f>A53</f>
        <v>Quarter 1 status report (12/31/2017):</v>
      </c>
      <c r="B71" s="310"/>
      <c r="C71" s="310"/>
      <c r="D71" s="310"/>
      <c r="E71" s="310"/>
      <c r="F71" s="310"/>
      <c r="G71" s="310"/>
      <c r="H71" s="310"/>
      <c r="I71" s="310"/>
      <c r="J71" s="310"/>
      <c r="K71" s="310"/>
      <c r="L71" s="310"/>
      <c r="M71" s="311"/>
    </row>
    <row r="72" spans="1:13" s="58" customFormat="1" ht="15">
      <c r="A72" s="312"/>
      <c r="B72" s="313"/>
      <c r="C72" s="313"/>
      <c r="D72" s="313"/>
      <c r="E72" s="313"/>
      <c r="F72" s="313"/>
      <c r="G72" s="313"/>
      <c r="H72" s="313"/>
      <c r="I72" s="313"/>
      <c r="J72" s="313"/>
      <c r="K72" s="313"/>
      <c r="L72" s="313"/>
      <c r="M72" s="314"/>
    </row>
    <row r="73" spans="1:13" s="58" customFormat="1" ht="15.75">
      <c r="A73" s="315" t="str">
        <f>A55</f>
        <v>Quarter 2 status report (3/31/2018):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3 status report (6/30/2018):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4 status report (9/30/2018):</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5 status report (12/31/2018):</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6 status report (3/31/2019):</v>
      </c>
      <c r="B81" s="316"/>
      <c r="C81" s="316"/>
      <c r="D81" s="316"/>
      <c r="E81" s="316"/>
      <c r="F81" s="316"/>
      <c r="G81" s="316"/>
      <c r="H81" s="316"/>
      <c r="I81" s="316"/>
      <c r="J81" s="316"/>
      <c r="K81" s="316"/>
      <c r="L81" s="316"/>
      <c r="M81" s="317"/>
    </row>
    <row r="82" spans="1:13" s="58" customFormat="1" ht="15">
      <c r="A82" s="312"/>
      <c r="B82" s="313"/>
      <c r="C82" s="313"/>
      <c r="D82" s="313"/>
      <c r="E82" s="313"/>
      <c r="F82" s="313"/>
      <c r="G82" s="313"/>
      <c r="H82" s="313"/>
      <c r="I82" s="313"/>
      <c r="J82" s="313"/>
      <c r="K82" s="313"/>
      <c r="L82" s="313"/>
      <c r="M82" s="314"/>
    </row>
    <row r="83" spans="1:13" s="58" customFormat="1" ht="15.75">
      <c r="A83" s="315" t="str">
        <f>A65</f>
        <v>Quarter 7 status report (6/30/2019):</v>
      </c>
      <c r="B83" s="316"/>
      <c r="C83" s="316"/>
      <c r="D83" s="316"/>
      <c r="E83" s="316"/>
      <c r="F83" s="316"/>
      <c r="G83" s="316"/>
      <c r="H83" s="316"/>
      <c r="I83" s="316"/>
      <c r="J83" s="316"/>
      <c r="K83" s="316"/>
      <c r="L83" s="316"/>
      <c r="M83" s="317"/>
    </row>
    <row r="84" spans="1:13" s="58" customFormat="1" ht="15">
      <c r="A84" s="312"/>
      <c r="B84" s="313"/>
      <c r="C84" s="313"/>
      <c r="D84" s="313"/>
      <c r="E84" s="313"/>
      <c r="F84" s="313"/>
      <c r="G84" s="313"/>
      <c r="H84" s="313"/>
      <c r="I84" s="313"/>
      <c r="J84" s="313"/>
      <c r="K84" s="313"/>
      <c r="L84" s="313"/>
      <c r="M84" s="314"/>
    </row>
    <row r="85" spans="1:13" s="58" customFormat="1" ht="15.75">
      <c r="A85" s="315" t="str">
        <f>A67</f>
        <v>Quarter 8 status report (9/30/2019):</v>
      </c>
      <c r="B85" s="316"/>
      <c r="C85" s="316"/>
      <c r="D85" s="316"/>
      <c r="E85" s="316"/>
      <c r="F85" s="316"/>
      <c r="G85" s="316"/>
      <c r="H85" s="316"/>
      <c r="I85" s="316"/>
      <c r="J85" s="316"/>
      <c r="K85" s="316"/>
      <c r="L85" s="316"/>
      <c r="M85" s="317"/>
    </row>
    <row r="86" spans="1:13" s="58" customFormat="1" ht="15.75" thickBot="1">
      <c r="A86" s="344"/>
      <c r="B86" s="345"/>
      <c r="C86" s="345"/>
      <c r="D86" s="345"/>
      <c r="E86" s="345"/>
      <c r="F86" s="345"/>
      <c r="G86" s="345"/>
      <c r="H86" s="345"/>
      <c r="I86" s="345"/>
      <c r="J86" s="345"/>
      <c r="K86" s="345"/>
      <c r="L86" s="345"/>
      <c r="M86" s="346"/>
    </row>
    <row r="87" spans="1:13" s="58" customFormat="1" ht="15" customHeight="1" thickBot="1">
      <c r="A87" s="331" t="s">
        <v>211</v>
      </c>
      <c r="B87" s="332"/>
      <c r="C87" s="332"/>
      <c r="D87" s="332"/>
      <c r="E87" s="332"/>
      <c r="F87" s="332"/>
      <c r="G87" s="332"/>
      <c r="H87" s="332"/>
      <c r="I87" s="332"/>
      <c r="J87" s="332"/>
      <c r="K87" s="333"/>
      <c r="L87" s="337" t="s">
        <v>5</v>
      </c>
      <c r="M87" s="338"/>
    </row>
    <row r="88" spans="1:13" s="58" customFormat="1" ht="15.75" thickBot="1">
      <c r="A88" s="334"/>
      <c r="B88" s="335"/>
      <c r="C88" s="335"/>
      <c r="D88" s="335"/>
      <c r="E88" s="335"/>
      <c r="F88" s="335"/>
      <c r="G88" s="335"/>
      <c r="H88" s="335"/>
      <c r="I88" s="335"/>
      <c r="J88" s="335"/>
      <c r="K88" s="336"/>
      <c r="L88" s="339"/>
      <c r="M88" s="340"/>
    </row>
    <row r="89" spans="1:13" s="58" customFormat="1" ht="15.75">
      <c r="A89" s="309" t="str">
        <f>A71</f>
        <v>Quarter 1 status report (12/31/2017):</v>
      </c>
      <c r="B89" s="310"/>
      <c r="C89" s="310"/>
      <c r="D89" s="310"/>
      <c r="E89" s="310"/>
      <c r="F89" s="310"/>
      <c r="G89" s="310"/>
      <c r="H89" s="310"/>
      <c r="I89" s="310"/>
      <c r="J89" s="310"/>
      <c r="K89" s="310"/>
      <c r="L89" s="310"/>
      <c r="M89" s="311"/>
    </row>
    <row r="90" spans="1:13" s="58" customFormat="1" ht="15">
      <c r="A90" s="312"/>
      <c r="B90" s="313"/>
      <c r="C90" s="313"/>
      <c r="D90" s="313"/>
      <c r="E90" s="313"/>
      <c r="F90" s="313"/>
      <c r="G90" s="313"/>
      <c r="H90" s="313"/>
      <c r="I90" s="313"/>
      <c r="J90" s="313"/>
      <c r="K90" s="313"/>
      <c r="L90" s="313"/>
      <c r="M90" s="314"/>
    </row>
    <row r="91" spans="1:13" s="58" customFormat="1" ht="15.75">
      <c r="A91" s="315" t="str">
        <f>A73</f>
        <v>Quarter 2 status report (3/31/2018):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3 status report (6/30/2018):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4 status report (9/30/2018):</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5 status report (12/31/2018):</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6 status report (3/31/2019):</v>
      </c>
      <c r="B99" s="316"/>
      <c r="C99" s="316"/>
      <c r="D99" s="316"/>
      <c r="E99" s="316"/>
      <c r="F99" s="316"/>
      <c r="G99" s="316"/>
      <c r="H99" s="316"/>
      <c r="I99" s="316"/>
      <c r="J99" s="316"/>
      <c r="K99" s="316"/>
      <c r="L99" s="316"/>
      <c r="M99" s="317"/>
    </row>
    <row r="100" spans="1:13" s="58" customFormat="1" ht="15">
      <c r="A100" s="312"/>
      <c r="B100" s="313"/>
      <c r="C100" s="313"/>
      <c r="D100" s="313"/>
      <c r="E100" s="313"/>
      <c r="F100" s="313"/>
      <c r="G100" s="313"/>
      <c r="H100" s="313"/>
      <c r="I100" s="313"/>
      <c r="J100" s="313"/>
      <c r="K100" s="313"/>
      <c r="L100" s="313"/>
      <c r="M100" s="314"/>
    </row>
    <row r="101" spans="1:13" s="58" customFormat="1" ht="15.75">
      <c r="A101" s="315" t="str">
        <f>A83</f>
        <v>Quarter 7 status report (6/30/2019):</v>
      </c>
      <c r="B101" s="316"/>
      <c r="C101" s="316"/>
      <c r="D101" s="316"/>
      <c r="E101" s="316"/>
      <c r="F101" s="316"/>
      <c r="G101" s="316"/>
      <c r="H101" s="316"/>
      <c r="I101" s="316"/>
      <c r="J101" s="316"/>
      <c r="K101" s="316"/>
      <c r="L101" s="316"/>
      <c r="M101" s="317"/>
    </row>
    <row r="102" spans="1:13" s="58" customFormat="1" ht="15">
      <c r="A102" s="312"/>
      <c r="B102" s="313"/>
      <c r="C102" s="313"/>
      <c r="D102" s="313"/>
      <c r="E102" s="313"/>
      <c r="F102" s="313"/>
      <c r="G102" s="313"/>
      <c r="H102" s="313"/>
      <c r="I102" s="313"/>
      <c r="J102" s="313"/>
      <c r="K102" s="313"/>
      <c r="L102" s="313"/>
      <c r="M102" s="314"/>
    </row>
    <row r="103" spans="1:13" s="58" customFormat="1" ht="15.75">
      <c r="A103" s="315" t="str">
        <f>A85</f>
        <v>Quarter 8 status report (9/30/2019):</v>
      </c>
      <c r="B103" s="316"/>
      <c r="C103" s="316"/>
      <c r="D103" s="316"/>
      <c r="E103" s="316"/>
      <c r="F103" s="316"/>
      <c r="G103" s="316"/>
      <c r="H103" s="316"/>
      <c r="I103" s="316"/>
      <c r="J103" s="316"/>
      <c r="K103" s="316"/>
      <c r="L103" s="316"/>
      <c r="M103" s="317"/>
    </row>
    <row r="104" spans="1:13" s="58" customFormat="1" ht="15.75" thickBot="1">
      <c r="A104" s="344"/>
      <c r="B104" s="345"/>
      <c r="C104" s="345"/>
      <c r="D104" s="345"/>
      <c r="E104" s="345"/>
      <c r="F104" s="345"/>
      <c r="G104" s="345"/>
      <c r="H104" s="345"/>
      <c r="I104" s="345"/>
      <c r="J104" s="345"/>
      <c r="K104" s="345"/>
      <c r="L104" s="345"/>
      <c r="M104" s="346"/>
    </row>
    <row r="105" spans="1:13" s="58" customFormat="1" ht="15" customHeight="1" thickBot="1">
      <c r="A105" s="331" t="s">
        <v>215</v>
      </c>
      <c r="B105" s="332"/>
      <c r="C105" s="332"/>
      <c r="D105" s="332"/>
      <c r="E105" s="332"/>
      <c r="F105" s="332"/>
      <c r="G105" s="332"/>
      <c r="H105" s="332"/>
      <c r="I105" s="332"/>
      <c r="J105" s="332"/>
      <c r="K105" s="333"/>
      <c r="L105" s="337" t="s">
        <v>5</v>
      </c>
      <c r="M105" s="338"/>
    </row>
    <row r="106" spans="1:13" s="58" customFormat="1" ht="15.75" thickBot="1">
      <c r="A106" s="334"/>
      <c r="B106" s="335"/>
      <c r="C106" s="335"/>
      <c r="D106" s="335"/>
      <c r="E106" s="335"/>
      <c r="F106" s="335"/>
      <c r="G106" s="335"/>
      <c r="H106" s="335"/>
      <c r="I106" s="335"/>
      <c r="J106" s="335"/>
      <c r="K106" s="336"/>
      <c r="L106" s="339"/>
      <c r="M106" s="340"/>
    </row>
    <row r="107" spans="1:13" s="58" customFormat="1" ht="15.75">
      <c r="A107" s="309" t="str">
        <f>A89</f>
        <v>Quarter 1 status report (12/31/2017):</v>
      </c>
      <c r="B107" s="310"/>
      <c r="C107" s="310"/>
      <c r="D107" s="310"/>
      <c r="E107" s="310"/>
      <c r="F107" s="310"/>
      <c r="G107" s="310"/>
      <c r="H107" s="310"/>
      <c r="I107" s="310"/>
      <c r="J107" s="310"/>
      <c r="K107" s="310"/>
      <c r="L107" s="310"/>
      <c r="M107" s="311"/>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2 status report (3/31/2018):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3 status report (6/30/2018):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4 status report (9/30/2018):</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5 status report (12/31/2018):</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6 status report (3/31/2019):</v>
      </c>
      <c r="B117" s="316"/>
      <c r="C117" s="316"/>
      <c r="D117" s="316"/>
      <c r="E117" s="316"/>
      <c r="F117" s="316"/>
      <c r="G117" s="316"/>
      <c r="H117" s="316"/>
      <c r="I117" s="316"/>
      <c r="J117" s="316"/>
      <c r="K117" s="316"/>
      <c r="L117" s="316"/>
      <c r="M117" s="317"/>
    </row>
    <row r="118" spans="1:13" s="58" customFormat="1" ht="15">
      <c r="A118" s="312"/>
      <c r="B118" s="313"/>
      <c r="C118" s="313"/>
      <c r="D118" s="313"/>
      <c r="E118" s="313"/>
      <c r="F118" s="313"/>
      <c r="G118" s="313"/>
      <c r="H118" s="313"/>
      <c r="I118" s="313"/>
      <c r="J118" s="313"/>
      <c r="K118" s="313"/>
      <c r="L118" s="313"/>
      <c r="M118" s="314"/>
    </row>
    <row r="119" spans="1:13" s="58" customFormat="1" ht="15.75">
      <c r="A119" s="315" t="str">
        <f>A101</f>
        <v>Quarter 7 status report (6/30/2019):</v>
      </c>
      <c r="B119" s="316"/>
      <c r="C119" s="316"/>
      <c r="D119" s="316"/>
      <c r="E119" s="316"/>
      <c r="F119" s="316"/>
      <c r="G119" s="316"/>
      <c r="H119" s="316"/>
      <c r="I119" s="316"/>
      <c r="J119" s="316"/>
      <c r="K119" s="316"/>
      <c r="L119" s="316"/>
      <c r="M119" s="317"/>
    </row>
    <row r="120" spans="1:13" s="58" customFormat="1" ht="15">
      <c r="A120" s="312"/>
      <c r="B120" s="313"/>
      <c r="C120" s="313"/>
      <c r="D120" s="313"/>
      <c r="E120" s="313"/>
      <c r="F120" s="313"/>
      <c r="G120" s="313"/>
      <c r="H120" s="313"/>
      <c r="I120" s="313"/>
      <c r="J120" s="313"/>
      <c r="K120" s="313"/>
      <c r="L120" s="313"/>
      <c r="M120" s="314"/>
    </row>
    <row r="121" spans="1:13" s="58" customFormat="1" ht="15.75">
      <c r="A121" s="315" t="str">
        <f>A103</f>
        <v>Quarter 8 status report (9/30/2019):</v>
      </c>
      <c r="B121" s="316"/>
      <c r="C121" s="316"/>
      <c r="D121" s="316"/>
      <c r="E121" s="316"/>
      <c r="F121" s="316"/>
      <c r="G121" s="316"/>
      <c r="H121" s="316"/>
      <c r="I121" s="316"/>
      <c r="J121" s="316"/>
      <c r="K121" s="316"/>
      <c r="L121" s="316"/>
      <c r="M121" s="317"/>
    </row>
    <row r="122" spans="1:13" s="58" customFormat="1" ht="15.75" thickBot="1">
      <c r="A122" s="344"/>
      <c r="B122" s="345"/>
      <c r="C122" s="345"/>
      <c r="D122" s="345"/>
      <c r="E122" s="345"/>
      <c r="F122" s="345"/>
      <c r="G122" s="345"/>
      <c r="H122" s="345"/>
      <c r="I122" s="345"/>
      <c r="J122" s="345"/>
      <c r="K122" s="345"/>
      <c r="L122" s="345"/>
      <c r="M122" s="346"/>
    </row>
    <row r="123" spans="1:13" s="58" customFormat="1" ht="15" customHeight="1" thickBot="1">
      <c r="A123" s="331" t="s">
        <v>216</v>
      </c>
      <c r="B123" s="332"/>
      <c r="C123" s="332"/>
      <c r="D123" s="332"/>
      <c r="E123" s="332"/>
      <c r="F123" s="332"/>
      <c r="G123" s="332"/>
      <c r="H123" s="332"/>
      <c r="I123" s="332"/>
      <c r="J123" s="332"/>
      <c r="K123" s="333"/>
      <c r="L123" s="337" t="s">
        <v>5</v>
      </c>
      <c r="M123" s="338"/>
    </row>
    <row r="124" spans="1:13" s="58" customFormat="1" ht="15.75" thickBot="1">
      <c r="A124" s="334"/>
      <c r="B124" s="335"/>
      <c r="C124" s="335"/>
      <c r="D124" s="335"/>
      <c r="E124" s="335"/>
      <c r="F124" s="335"/>
      <c r="G124" s="335"/>
      <c r="H124" s="335"/>
      <c r="I124" s="335"/>
      <c r="J124" s="335"/>
      <c r="K124" s="336"/>
      <c r="L124" s="339"/>
      <c r="M124" s="340"/>
    </row>
    <row r="125" spans="1:13" s="58" customFormat="1" ht="15.75">
      <c r="A125" s="309" t="str">
        <f>A107</f>
        <v>Quarter 1 status report (12/31/2017):</v>
      </c>
      <c r="B125" s="310"/>
      <c r="C125" s="310"/>
      <c r="D125" s="310"/>
      <c r="E125" s="310"/>
      <c r="F125" s="310"/>
      <c r="G125" s="310"/>
      <c r="H125" s="310"/>
      <c r="I125" s="310"/>
      <c r="J125" s="310"/>
      <c r="K125" s="310"/>
      <c r="L125" s="310"/>
      <c r="M125" s="311"/>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2 status report (3/31/2018):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3 status report (6/30/2018):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4 status report (9/30/2018):</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5 status report (12/31/2018):</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6 status report (3/31/2019):</v>
      </c>
      <c r="B135" s="316"/>
      <c r="C135" s="316"/>
      <c r="D135" s="316"/>
      <c r="E135" s="316"/>
      <c r="F135" s="316"/>
      <c r="G135" s="316"/>
      <c r="H135" s="316"/>
      <c r="I135" s="316"/>
      <c r="J135" s="316"/>
      <c r="K135" s="316"/>
      <c r="L135" s="316"/>
      <c r="M135" s="317"/>
    </row>
    <row r="136" spans="1:13" s="58" customFormat="1" ht="15">
      <c r="A136" s="312"/>
      <c r="B136" s="313"/>
      <c r="C136" s="313"/>
      <c r="D136" s="313"/>
      <c r="E136" s="313"/>
      <c r="F136" s="313"/>
      <c r="G136" s="313"/>
      <c r="H136" s="313"/>
      <c r="I136" s="313"/>
      <c r="J136" s="313"/>
      <c r="K136" s="313"/>
      <c r="L136" s="313"/>
      <c r="M136" s="314"/>
    </row>
    <row r="137" spans="1:13" s="58" customFormat="1" ht="15.75">
      <c r="A137" s="315" t="str">
        <f>A119</f>
        <v>Quarter 7 status report (6/30/2019):</v>
      </c>
      <c r="B137" s="316"/>
      <c r="C137" s="316"/>
      <c r="D137" s="316"/>
      <c r="E137" s="316"/>
      <c r="F137" s="316"/>
      <c r="G137" s="316"/>
      <c r="H137" s="316"/>
      <c r="I137" s="316"/>
      <c r="J137" s="316"/>
      <c r="K137" s="316"/>
      <c r="L137" s="316"/>
      <c r="M137" s="317"/>
    </row>
    <row r="138" spans="1:13" s="58" customFormat="1" ht="15">
      <c r="A138" s="312"/>
      <c r="B138" s="313"/>
      <c r="C138" s="313"/>
      <c r="D138" s="313"/>
      <c r="E138" s="313"/>
      <c r="F138" s="313"/>
      <c r="G138" s="313"/>
      <c r="H138" s="313"/>
      <c r="I138" s="313"/>
      <c r="J138" s="313"/>
      <c r="K138" s="313"/>
      <c r="L138" s="313"/>
      <c r="M138" s="314"/>
    </row>
    <row r="139" spans="1:13" s="58" customFormat="1" ht="15.75">
      <c r="A139" s="315" t="str">
        <f>A121</f>
        <v>Quarter 8 status report (9/30/2019):</v>
      </c>
      <c r="B139" s="316"/>
      <c r="C139" s="316"/>
      <c r="D139" s="316"/>
      <c r="E139" s="316"/>
      <c r="F139" s="316"/>
      <c r="G139" s="316"/>
      <c r="H139" s="316"/>
      <c r="I139" s="316"/>
      <c r="J139" s="316"/>
      <c r="K139" s="316"/>
      <c r="L139" s="316"/>
      <c r="M139" s="317"/>
    </row>
    <row r="140" spans="1:13" s="58" customFormat="1" ht="15.75" thickBot="1">
      <c r="A140" s="344"/>
      <c r="B140" s="345"/>
      <c r="C140" s="345"/>
      <c r="D140" s="345"/>
      <c r="E140" s="345"/>
      <c r="F140" s="345"/>
      <c r="G140" s="345"/>
      <c r="H140" s="345"/>
      <c r="I140" s="345"/>
      <c r="J140" s="345"/>
      <c r="K140" s="345"/>
      <c r="L140" s="345"/>
      <c r="M140" s="346"/>
    </row>
    <row r="141" spans="1:13" s="58" customFormat="1" ht="15" customHeight="1" thickBot="1">
      <c r="A141" s="331" t="s">
        <v>217</v>
      </c>
      <c r="B141" s="332"/>
      <c r="C141" s="332"/>
      <c r="D141" s="332"/>
      <c r="E141" s="332"/>
      <c r="F141" s="332"/>
      <c r="G141" s="332"/>
      <c r="H141" s="332"/>
      <c r="I141" s="332"/>
      <c r="J141" s="332"/>
      <c r="K141" s="333"/>
      <c r="L141" s="337" t="s">
        <v>5</v>
      </c>
      <c r="M141" s="338"/>
    </row>
    <row r="142" spans="1:13" s="58" customFormat="1" ht="15.75" thickBot="1">
      <c r="A142" s="334"/>
      <c r="B142" s="335"/>
      <c r="C142" s="335"/>
      <c r="D142" s="335"/>
      <c r="E142" s="335"/>
      <c r="F142" s="335"/>
      <c r="G142" s="335"/>
      <c r="H142" s="335"/>
      <c r="I142" s="335"/>
      <c r="J142" s="335"/>
      <c r="K142" s="336"/>
      <c r="L142" s="339"/>
      <c r="M142" s="340"/>
    </row>
    <row r="143" spans="1:13" s="58" customFormat="1" ht="15.75">
      <c r="A143" s="309" t="str">
        <f>A125</f>
        <v>Quarter 1 status report (12/31/2017):</v>
      </c>
      <c r="B143" s="310"/>
      <c r="C143" s="310"/>
      <c r="D143" s="310"/>
      <c r="E143" s="310"/>
      <c r="F143" s="310"/>
      <c r="G143" s="310"/>
      <c r="H143" s="310"/>
      <c r="I143" s="310"/>
      <c r="J143" s="310"/>
      <c r="K143" s="310"/>
      <c r="L143" s="310"/>
      <c r="M143" s="311"/>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2 status report (3/31/2018):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3 status report (6/30/2018):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4 status report (9/30/2018):</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5 status report (12/31/2018):</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6 status report (3/31/2019):</v>
      </c>
      <c r="B153" s="316"/>
      <c r="C153" s="316"/>
      <c r="D153" s="316"/>
      <c r="E153" s="316"/>
      <c r="F153" s="316"/>
      <c r="G153" s="316"/>
      <c r="H153" s="316"/>
      <c r="I153" s="316"/>
      <c r="J153" s="316"/>
      <c r="K153" s="316"/>
      <c r="L153" s="316"/>
      <c r="M153" s="317"/>
    </row>
    <row r="154" spans="1:13" s="58" customFormat="1" ht="15">
      <c r="A154" s="312"/>
      <c r="B154" s="313"/>
      <c r="C154" s="313"/>
      <c r="D154" s="313"/>
      <c r="E154" s="313"/>
      <c r="F154" s="313"/>
      <c r="G154" s="313"/>
      <c r="H154" s="313"/>
      <c r="I154" s="313"/>
      <c r="J154" s="313"/>
      <c r="K154" s="313"/>
      <c r="L154" s="313"/>
      <c r="M154" s="314"/>
    </row>
    <row r="155" spans="1:13" s="58" customFormat="1" ht="15.75">
      <c r="A155" s="315" t="str">
        <f>A137</f>
        <v>Quarter 7 status report (6/30/2019):</v>
      </c>
      <c r="B155" s="316"/>
      <c r="C155" s="316"/>
      <c r="D155" s="316"/>
      <c r="E155" s="316"/>
      <c r="F155" s="316"/>
      <c r="G155" s="316"/>
      <c r="H155" s="316"/>
      <c r="I155" s="316"/>
      <c r="J155" s="316"/>
      <c r="K155" s="316"/>
      <c r="L155" s="316"/>
      <c r="M155" s="317"/>
    </row>
    <row r="156" spans="1:13" s="58" customFormat="1" ht="15">
      <c r="A156" s="312"/>
      <c r="B156" s="313"/>
      <c r="C156" s="313"/>
      <c r="D156" s="313"/>
      <c r="E156" s="313"/>
      <c r="F156" s="313"/>
      <c r="G156" s="313"/>
      <c r="H156" s="313"/>
      <c r="I156" s="313"/>
      <c r="J156" s="313"/>
      <c r="K156" s="313"/>
      <c r="L156" s="313"/>
      <c r="M156" s="314"/>
    </row>
    <row r="157" spans="1:13" s="58" customFormat="1" ht="15.75">
      <c r="A157" s="315" t="str">
        <f>A139</f>
        <v>Quarter 8 status report (9/30/2019):</v>
      </c>
      <c r="B157" s="316"/>
      <c r="C157" s="316"/>
      <c r="D157" s="316"/>
      <c r="E157" s="316"/>
      <c r="F157" s="316"/>
      <c r="G157" s="316"/>
      <c r="H157" s="316"/>
      <c r="I157" s="316"/>
      <c r="J157" s="316"/>
      <c r="K157" s="316"/>
      <c r="L157" s="316"/>
      <c r="M157" s="317"/>
    </row>
    <row r="158" spans="1:13" s="58" customFormat="1" ht="15.75" thickBot="1">
      <c r="A158" s="344"/>
      <c r="B158" s="345"/>
      <c r="C158" s="345"/>
      <c r="D158" s="345"/>
      <c r="E158" s="345"/>
      <c r="F158" s="345"/>
      <c r="G158" s="345"/>
      <c r="H158" s="345"/>
      <c r="I158" s="345"/>
      <c r="J158" s="345"/>
      <c r="K158" s="345"/>
      <c r="L158" s="345"/>
      <c r="M158" s="346"/>
    </row>
    <row r="159" spans="1:13" s="164" customFormat="1" ht="15">
      <c r="A159" s="82"/>
      <c r="B159" s="82"/>
      <c r="C159" s="82"/>
      <c r="D159" s="3"/>
      <c r="E159" s="82"/>
      <c r="F159" s="82"/>
      <c r="G159" s="82"/>
      <c r="H159" s="82"/>
      <c r="I159" s="82"/>
      <c r="J159" s="82"/>
      <c r="K159" s="82"/>
      <c r="L159" s="82"/>
      <c r="M159" s="82"/>
    </row>
    <row r="160" spans="1:13" s="3" customFormat="1" ht="15">
      <c r="A160" s="162"/>
      <c r="B160" s="162"/>
      <c r="C160" s="162"/>
      <c r="E160" s="162"/>
      <c r="F160" s="162"/>
      <c r="G160" s="162"/>
      <c r="H160" s="162"/>
      <c r="I160" s="162"/>
      <c r="J160" s="162"/>
      <c r="K160" s="162"/>
      <c r="L160" s="162"/>
      <c r="M160" s="162"/>
    </row>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sheetData>
  <sheetProtection formatRows="0" insertRows="0"/>
  <mergeCells count="171">
    <mergeCell ref="A27:M27"/>
    <mergeCell ref="A28:M28"/>
    <mergeCell ref="A29:M29"/>
    <mergeCell ref="A155:M155"/>
    <mergeCell ref="A156:M156"/>
    <mergeCell ref="A157:M157"/>
    <mergeCell ref="A137:M137"/>
    <mergeCell ref="A138:M138"/>
    <mergeCell ref="A139:M139"/>
    <mergeCell ref="A140:M140"/>
    <mergeCell ref="A141:K142"/>
    <mergeCell ref="L141:M141"/>
    <mergeCell ref="L142:M142"/>
    <mergeCell ref="A131:M131"/>
    <mergeCell ref="A132:M132"/>
    <mergeCell ref="A133:M133"/>
    <mergeCell ref="A134:M134"/>
    <mergeCell ref="A135:M135"/>
    <mergeCell ref="A136:M136"/>
    <mergeCell ref="A125:M125"/>
    <mergeCell ref="A126:M126"/>
    <mergeCell ref="A127:M127"/>
    <mergeCell ref="A128:M128"/>
    <mergeCell ref="A129:M129"/>
    <mergeCell ref="A158:M158"/>
    <mergeCell ref="A149:M149"/>
    <mergeCell ref="A150:M150"/>
    <mergeCell ref="A151:M151"/>
    <mergeCell ref="A152:M152"/>
    <mergeCell ref="A153:M153"/>
    <mergeCell ref="A154:M154"/>
    <mergeCell ref="A143:M143"/>
    <mergeCell ref="A144:M144"/>
    <mergeCell ref="A145:M145"/>
    <mergeCell ref="A146:M146"/>
    <mergeCell ref="A147:M147"/>
    <mergeCell ref="A148:M148"/>
    <mergeCell ref="A130:M130"/>
    <mergeCell ref="A119:M119"/>
    <mergeCell ref="A120:M120"/>
    <mergeCell ref="A121:M121"/>
    <mergeCell ref="A122:M122"/>
    <mergeCell ref="A123:K124"/>
    <mergeCell ref="L123:M123"/>
    <mergeCell ref="L124:M124"/>
    <mergeCell ref="A113:M113"/>
    <mergeCell ref="A114:M114"/>
    <mergeCell ref="A115:M115"/>
    <mergeCell ref="A116:M116"/>
    <mergeCell ref="A117:M117"/>
    <mergeCell ref="A118:M118"/>
    <mergeCell ref="A107:M107"/>
    <mergeCell ref="A108:M108"/>
    <mergeCell ref="A109:M109"/>
    <mergeCell ref="A110:M110"/>
    <mergeCell ref="A111:M111"/>
    <mergeCell ref="A112:M112"/>
    <mergeCell ref="A101:M101"/>
    <mergeCell ref="A102:M102"/>
    <mergeCell ref="A103:M103"/>
    <mergeCell ref="A104:M104"/>
    <mergeCell ref="A105:K106"/>
    <mergeCell ref="L105:M105"/>
    <mergeCell ref="L106:M106"/>
    <mergeCell ref="A95:M95"/>
    <mergeCell ref="A96:M96"/>
    <mergeCell ref="A97:M97"/>
    <mergeCell ref="A98:M98"/>
    <mergeCell ref="A99:M99"/>
    <mergeCell ref="A100:M100"/>
    <mergeCell ref="A89:M89"/>
    <mergeCell ref="A90:M90"/>
    <mergeCell ref="A91:M91"/>
    <mergeCell ref="A92:M92"/>
    <mergeCell ref="A93:M93"/>
    <mergeCell ref="A94:M94"/>
    <mergeCell ref="A83:M83"/>
    <mergeCell ref="A84:M84"/>
    <mergeCell ref="A85:M85"/>
    <mergeCell ref="A86:M86"/>
    <mergeCell ref="A87:K88"/>
    <mergeCell ref="L87:M87"/>
    <mergeCell ref="L88:M88"/>
    <mergeCell ref="A77:M77"/>
    <mergeCell ref="A78:M78"/>
    <mergeCell ref="A79:M79"/>
    <mergeCell ref="A80:M80"/>
    <mergeCell ref="A81:M81"/>
    <mergeCell ref="A82:M82"/>
    <mergeCell ref="A71:M71"/>
    <mergeCell ref="A72:M72"/>
    <mergeCell ref="A73:M73"/>
    <mergeCell ref="A74:M74"/>
    <mergeCell ref="A75:M75"/>
    <mergeCell ref="A76:M76"/>
    <mergeCell ref="A65:M65"/>
    <mergeCell ref="A66:M66"/>
    <mergeCell ref="A67:M67"/>
    <mergeCell ref="A68:M68"/>
    <mergeCell ref="A69:K70"/>
    <mergeCell ref="L69:M69"/>
    <mergeCell ref="L70:M70"/>
    <mergeCell ref="A59:M59"/>
    <mergeCell ref="A60:M60"/>
    <mergeCell ref="A61:M61"/>
    <mergeCell ref="A62:M62"/>
    <mergeCell ref="A63:M63"/>
    <mergeCell ref="A64:M64"/>
    <mergeCell ref="A53:M53"/>
    <mergeCell ref="A54:M54"/>
    <mergeCell ref="A55:M55"/>
    <mergeCell ref="A56:M56"/>
    <mergeCell ref="A57:M57"/>
    <mergeCell ref="A58:M58"/>
    <mergeCell ref="A47:M47"/>
    <mergeCell ref="A48:M48"/>
    <mergeCell ref="A49:M49"/>
    <mergeCell ref="A50:M50"/>
    <mergeCell ref="A51:K52"/>
    <mergeCell ref="L51:M51"/>
    <mergeCell ref="L52:M52"/>
    <mergeCell ref="A41:M41"/>
    <mergeCell ref="A42:M42"/>
    <mergeCell ref="A43:M43"/>
    <mergeCell ref="A44:M44"/>
    <mergeCell ref="A45:M45"/>
    <mergeCell ref="A46:M46"/>
    <mergeCell ref="A35:M35"/>
    <mergeCell ref="A36:M36"/>
    <mergeCell ref="A37:M37"/>
    <mergeCell ref="A38:M38"/>
    <mergeCell ref="A39:M39"/>
    <mergeCell ref="A40:M40"/>
    <mergeCell ref="A30:L30"/>
    <mergeCell ref="A31:M31"/>
    <mergeCell ref="A32:M32"/>
    <mergeCell ref="A33:K34"/>
    <mergeCell ref="L33:M33"/>
    <mergeCell ref="L34:M34"/>
    <mergeCell ref="A10:A11"/>
    <mergeCell ref="B10:B11"/>
    <mergeCell ref="C10:C11"/>
    <mergeCell ref="A12:M12"/>
    <mergeCell ref="A13:M13"/>
    <mergeCell ref="A14:M14"/>
    <mergeCell ref="A15:M15"/>
    <mergeCell ref="A16:M16"/>
    <mergeCell ref="A17:M17"/>
    <mergeCell ref="D10:D11"/>
    <mergeCell ref="A18:M18"/>
    <mergeCell ref="A19:M19"/>
    <mergeCell ref="A20:M20"/>
    <mergeCell ref="A21:M21"/>
    <mergeCell ref="A22:M22"/>
    <mergeCell ref="A23:M23"/>
    <mergeCell ref="A24:M24"/>
    <mergeCell ref="A25:M25"/>
    <mergeCell ref="A26:M26"/>
    <mergeCell ref="A1:M1"/>
    <mergeCell ref="A6:A7"/>
    <mergeCell ref="B6:B7"/>
    <mergeCell ref="C6:C7"/>
    <mergeCell ref="A8:A9"/>
    <mergeCell ref="B8:B9"/>
    <mergeCell ref="C8:C9"/>
    <mergeCell ref="A2:E3"/>
    <mergeCell ref="F2:M3"/>
    <mergeCell ref="D6:D7"/>
    <mergeCell ref="D8:D9"/>
    <mergeCell ref="B4:E4"/>
    <mergeCell ref="F4:M4"/>
  </mergeCells>
  <conditionalFormatting sqref="C6:D7">
    <cfRule type="cellIs" priority="5" dxfId="3" operator="lessThanOrEqual">
      <formula>30</formula>
    </cfRule>
    <cfRule type="cellIs" priority="9" dxfId="2" operator="greaterThan">
      <formula>30</formula>
    </cfRule>
  </conditionalFormatting>
  <conditionalFormatting sqref="C8:D9">
    <cfRule type="cellIs" priority="3" dxfId="3" operator="greaterThanOrEqual">
      <formula>0.6</formula>
    </cfRule>
    <cfRule type="cellIs" priority="8" dxfId="2" operator="lessThan">
      <formula>0.6</formula>
    </cfRule>
  </conditionalFormatting>
  <conditionalFormatting sqref="C10:D11">
    <cfRule type="cellIs" priority="2" dxfId="3" operator="greaterThanOrEqual">
      <formula>0.8</formula>
    </cfRule>
    <cfRule type="cellIs" priority="7" dxfId="2" operator="lessThan">
      <formula>0.8</formula>
    </cfRule>
  </conditionalFormatting>
  <conditionalFormatting sqref="C8:D11">
    <cfRule type="cellIs" priority="4" dxfId="3" operator="equal">
      <formula>0</formula>
    </cfRule>
  </conditionalFormatting>
  <conditionalFormatting sqref="M30">
    <cfRule type="notContainsBlanks" priority="1" dxfId="0">
      <formula>LEN(TRIM(M30))&gt;0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8" max="255" man="1"/>
    <brk id="140" max="255" man="1"/>
  </rowBreaks>
  <ignoredErrors>
    <ignoredError sqref="B6:C11 F2 F5:M5 C5:D5"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1">
      <selection activeCell="A20" sqref="A20:IV20"/>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6" width="11.28125" style="4" customWidth="1"/>
    <col min="7" max="9" width="10.7109375" style="4" customWidth="1"/>
    <col min="10" max="10" width="12.140625" style="4" customWidth="1"/>
    <col min="11" max="13" width="10.7109375" style="4" customWidth="1"/>
    <col min="14" max="16384" width="8.8515625" style="4" customWidth="1"/>
  </cols>
  <sheetData>
    <row r="1" spans="1:13" s="27" customFormat="1" ht="21.75" thickBot="1">
      <c r="A1" s="286" t="s">
        <v>16</v>
      </c>
      <c r="B1" s="287"/>
      <c r="C1" s="287"/>
      <c r="D1" s="287"/>
      <c r="E1" s="287"/>
      <c r="F1" s="287"/>
      <c r="G1" s="287"/>
      <c r="H1" s="287"/>
      <c r="I1" s="287"/>
      <c r="J1" s="287"/>
      <c r="K1" s="287"/>
      <c r="L1" s="287"/>
      <c r="M1" s="288"/>
    </row>
    <row r="2" spans="1:14" ht="14.2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3.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6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75" thickBot="1">
      <c r="A6" s="296" t="s">
        <v>109</v>
      </c>
      <c r="B6" s="298" t="str">
        <f>'Biennial SQSP Overview'!C17</f>
        <v>≥ 80%</v>
      </c>
      <c r="C6" s="300">
        <f>'Biennial SQSP Overview'!G17</f>
        <v>0.95</v>
      </c>
      <c r="D6" s="300">
        <f>'Alternate Year Overview'!G17</f>
        <v>0</v>
      </c>
      <c r="E6" s="66" t="s">
        <v>2</v>
      </c>
      <c r="F6" s="29"/>
      <c r="G6" s="29"/>
      <c r="H6" s="29"/>
      <c r="I6" s="29"/>
      <c r="J6" s="29"/>
      <c r="K6" s="29"/>
      <c r="L6" s="29"/>
      <c r="M6" s="29"/>
      <c r="N6" s="3"/>
    </row>
    <row r="7" spans="1:14" ht="15.75" thickBot="1">
      <c r="A7" s="297"/>
      <c r="B7" s="299"/>
      <c r="C7" s="300"/>
      <c r="D7" s="300"/>
      <c r="E7" s="67" t="s">
        <v>3</v>
      </c>
      <c r="F7" s="38"/>
      <c r="G7" s="38"/>
      <c r="H7" s="38"/>
      <c r="I7" s="38"/>
      <c r="J7" s="38"/>
      <c r="K7" s="38"/>
      <c r="L7" s="38"/>
      <c r="M7" s="38"/>
      <c r="N7" s="3"/>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15" customHeight="1">
      <c r="A18" s="321"/>
      <c r="B18" s="322"/>
      <c r="C18" s="322"/>
      <c r="D18" s="322"/>
      <c r="E18" s="322"/>
      <c r="F18" s="322"/>
      <c r="G18" s="322"/>
      <c r="H18" s="322"/>
      <c r="I18" s="322"/>
      <c r="J18" s="322"/>
      <c r="K18" s="322"/>
      <c r="L18" s="322"/>
      <c r="M18" s="323"/>
    </row>
    <row r="19" spans="1:13" s="31" customFormat="1" ht="15" customHeight="1" hidden="1">
      <c r="A19" s="341" t="s">
        <v>245</v>
      </c>
      <c r="B19" s="342"/>
      <c r="C19" s="342"/>
      <c r="D19" s="342"/>
      <c r="E19" s="342"/>
      <c r="F19" s="342"/>
      <c r="G19" s="342"/>
      <c r="H19" s="342"/>
      <c r="I19" s="342"/>
      <c r="J19" s="342"/>
      <c r="K19" s="342"/>
      <c r="L19" s="342"/>
      <c r="M19" s="343"/>
    </row>
    <row r="20" spans="1:13" s="31" customFormat="1" ht="30" customHeight="1">
      <c r="A20" s="318" t="s">
        <v>75</v>
      </c>
      <c r="B20" s="319"/>
      <c r="C20" s="319"/>
      <c r="D20" s="319"/>
      <c r="E20" s="319"/>
      <c r="F20" s="319"/>
      <c r="G20" s="319"/>
      <c r="H20" s="319"/>
      <c r="I20" s="319"/>
      <c r="J20" s="319"/>
      <c r="K20" s="319"/>
      <c r="L20" s="319"/>
      <c r="M20" s="320"/>
    </row>
    <row r="21" spans="1:13" s="31" customFormat="1" ht="15" customHeight="1">
      <c r="A21" s="321"/>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15" customHeight="1" thickBot="1">
      <c r="A24" s="321"/>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31" t="s">
        <v>212</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31" t="s">
        <v>213</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31" t="s">
        <v>214</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D7">
    <cfRule type="cellIs" priority="2" dxfId="3" operator="greaterThanOrEqual">
      <formula>0.8</formula>
    </cfRule>
    <cfRule type="cellIs" priority="3" dxfId="3" operator="equal">
      <formula>0</formula>
    </cfRule>
    <cfRule type="cellIs" priority="4" dxfId="2" operator="lessThan">
      <formula>0.8</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4" max="255" man="1"/>
    <brk id="136" max="255" man="1"/>
  </rowBreaks>
  <ignoredErrors>
    <ignoredError sqref="B6:C7 F2 F5:M5 C5:D5"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156"/>
  <sheetViews>
    <sheetView zoomScalePageLayoutView="0" workbookViewId="0" topLeftCell="A32">
      <selection activeCell="L48" sqref="L48:M48"/>
    </sheetView>
  </sheetViews>
  <sheetFormatPr defaultColWidth="8.8515625" defaultRowHeight="12.75"/>
  <cols>
    <col min="1" max="1" width="53.28125" style="4" customWidth="1"/>
    <col min="2" max="2" width="13.140625" style="4" customWidth="1"/>
    <col min="3" max="3" width="12.8515625" style="4" customWidth="1"/>
    <col min="4" max="4" width="12.8515625" style="58" hidden="1" customWidth="1"/>
    <col min="5" max="5" width="11.28125" style="4" customWidth="1"/>
    <col min="6" max="6" width="11.57421875" style="4" customWidth="1"/>
    <col min="7" max="9" width="10.7109375" style="4" customWidth="1"/>
    <col min="10" max="10" width="11.57421875" style="4" customWidth="1"/>
    <col min="11" max="13" width="10.7109375" style="4" customWidth="1"/>
    <col min="14" max="16384" width="8.8515625" style="4" customWidth="1"/>
  </cols>
  <sheetData>
    <row r="1" spans="1:13" s="27" customFormat="1" ht="21.75" thickBot="1">
      <c r="A1" s="286" t="s">
        <v>110</v>
      </c>
      <c r="B1" s="287"/>
      <c r="C1" s="287"/>
      <c r="D1" s="287"/>
      <c r="E1" s="287"/>
      <c r="F1" s="287"/>
      <c r="G1" s="287"/>
      <c r="H1" s="287"/>
      <c r="I1" s="287"/>
      <c r="J1" s="287"/>
      <c r="K1" s="287"/>
      <c r="L1" s="287"/>
      <c r="M1" s="288"/>
    </row>
    <row r="2" spans="1:14" ht="14.25" customHeight="1" thickBot="1">
      <c r="A2" s="289" t="str">
        <f>"State:  "&amp;'Biennial SQSP Overview'!A1:G1</f>
        <v>State:  Maryland</v>
      </c>
      <c r="B2" s="290"/>
      <c r="C2" s="290"/>
      <c r="D2" s="290"/>
      <c r="E2" s="291"/>
      <c r="F2" s="295" t="str">
        <f>"Federal Fiscal Year: "&amp;RIGHT('Biennial SQSP Overview'!A2,4)&amp;"-"&amp;RIGHT('Alternate Year Overview'!A2,4)&amp;" SQSP Corrective Action Plan &amp; Progress Report"</f>
        <v>Federal Fiscal Year: 2018-2019 SQSP Corrective Action Plan &amp; Progress Report</v>
      </c>
      <c r="G2" s="295"/>
      <c r="H2" s="295"/>
      <c r="I2" s="295"/>
      <c r="J2" s="295"/>
      <c r="K2" s="295"/>
      <c r="L2" s="295"/>
      <c r="M2" s="295"/>
      <c r="N2" s="3"/>
    </row>
    <row r="3" spans="1:14" ht="13.5" customHeight="1" thickBot="1">
      <c r="A3" s="292"/>
      <c r="B3" s="293"/>
      <c r="C3" s="293"/>
      <c r="D3" s="293"/>
      <c r="E3" s="294"/>
      <c r="F3" s="295"/>
      <c r="G3" s="295"/>
      <c r="H3" s="295"/>
      <c r="I3" s="295"/>
      <c r="J3" s="295"/>
      <c r="K3" s="295"/>
      <c r="L3" s="295"/>
      <c r="M3" s="295"/>
      <c r="N3" s="3"/>
    </row>
    <row r="4" spans="1:14" s="135" customFormat="1" ht="15.75" customHeight="1" thickBot="1">
      <c r="A4" s="133" t="str">
        <f>"Back to Biennial Overview "&amp;RIGHT('Biennial SQSP Overview'!A2,4)</f>
        <v>Back to Biennial Overview 2018</v>
      </c>
      <c r="B4" s="304" t="str">
        <f>"Back to Alternate Overview "&amp;RIGHT('Alternate Year Overview'!A2,4)</f>
        <v>Back to Alternate Overview 2019</v>
      </c>
      <c r="C4" s="304"/>
      <c r="D4" s="304"/>
      <c r="E4" s="305"/>
      <c r="F4" s="306" t="s">
        <v>255</v>
      </c>
      <c r="G4" s="307"/>
      <c r="H4" s="307"/>
      <c r="I4" s="307"/>
      <c r="J4" s="307"/>
      <c r="K4" s="307"/>
      <c r="L4" s="307"/>
      <c r="M4" s="308"/>
      <c r="N4" s="134"/>
    </row>
    <row r="5" spans="1:14" ht="48.75" thickBot="1">
      <c r="A5" s="64" t="s">
        <v>29</v>
      </c>
      <c r="B5" s="84" t="s">
        <v>42</v>
      </c>
      <c r="C5" s="65" t="str">
        <f>"CAP Based on SQSP "&amp;RIGHT('Biennial SQSP Overview'!A2,4)&amp;" Performance Level"</f>
        <v>CAP Based on SQSP 2018 Performance Level</v>
      </c>
      <c r="D5" s="65" t="str">
        <f>"CAP Based on SQSP "&amp;RIGHT('Alternate Year Overview'!A2,4)&amp;" Performance Level"</f>
        <v>CAP Based on SQSP 2019 Performance Level</v>
      </c>
      <c r="E5" s="73" t="s">
        <v>74</v>
      </c>
      <c r="F5" s="68" t="str">
        <f>"12/31/"&amp;RIGHT('Biennial SQSP Overview'!A2,4)-(1)&amp;" Quarter 1"</f>
        <v>12/31/2017 Quarter 1</v>
      </c>
      <c r="G5" s="68" t="str">
        <f>"3/31/"&amp;RIGHT('Biennial SQSP Overview'!A2,4)&amp;" Quarter 2"</f>
        <v>3/31/2018 Quarter 2</v>
      </c>
      <c r="H5" s="68" t="str">
        <f>"6/30/"&amp;RIGHT('Biennial SQSP Overview'!A2,4)&amp;" Quarter 3"</f>
        <v>6/30/2018 Quarter 3</v>
      </c>
      <c r="I5" s="68" t="str">
        <f>"9/30/"&amp;RIGHT('Biennial SQSP Overview'!A2,4)&amp;" Quarter 4"</f>
        <v>9/30/2018 Quarter 4</v>
      </c>
      <c r="J5" s="68" t="str">
        <f>"12/31/"&amp;RIGHT('Biennial SQSP Overview'!A2,4)&amp;" Quarter 5"</f>
        <v>12/31/2018 Quarter 5</v>
      </c>
      <c r="K5" s="68" t="str">
        <f>"3/31/"&amp;RIGHT('Biennial SQSP Overview'!A2,4)+(1)&amp;" Quarter 6"</f>
        <v>3/31/2019 Quarter 6</v>
      </c>
      <c r="L5" s="68" t="str">
        <f>"6/30/"&amp;RIGHT('Biennial SQSP Overview'!A2,4)+(1)&amp;" Quarter 7"</f>
        <v>6/30/2019 Quarter 7</v>
      </c>
      <c r="M5" s="68" t="str">
        <f>"9/30/"&amp;RIGHT('Biennial SQSP Overview'!A2,4)+(1)&amp;" Quarter 8"</f>
        <v>9/30/2019 Quarter 8</v>
      </c>
      <c r="N5" s="3"/>
    </row>
    <row r="6" spans="1:14" ht="15" customHeight="1" thickBot="1" thickTop="1">
      <c r="A6" s="301" t="s">
        <v>111</v>
      </c>
      <c r="B6" s="365" t="str">
        <f>'Biennial SQSP Overview'!C16</f>
        <v>≤ 40 days</v>
      </c>
      <c r="C6" s="368">
        <f>'Biennial SQSP Overview'!G16</f>
        <v>73</v>
      </c>
      <c r="D6" s="368">
        <f>'Alternate Year Overview'!G16</f>
        <v>0</v>
      </c>
      <c r="E6" s="66" t="s">
        <v>2</v>
      </c>
      <c r="F6" s="218">
        <v>40</v>
      </c>
      <c r="G6" s="219">
        <v>40</v>
      </c>
      <c r="H6" s="219">
        <v>40</v>
      </c>
      <c r="I6" s="219">
        <v>40</v>
      </c>
      <c r="J6" s="219">
        <v>40</v>
      </c>
      <c r="K6" s="219">
        <v>40</v>
      </c>
      <c r="L6" s="219">
        <v>40</v>
      </c>
      <c r="M6" s="219">
        <v>40</v>
      </c>
      <c r="N6" s="3"/>
    </row>
    <row r="7" spans="1:14" ht="15.75" thickBot="1">
      <c r="A7" s="301"/>
      <c r="B7" s="303"/>
      <c r="C7" s="368"/>
      <c r="D7" s="368"/>
      <c r="E7" s="67" t="s">
        <v>3</v>
      </c>
      <c r="F7" s="34"/>
      <c r="G7" s="34"/>
      <c r="H7" s="34"/>
      <c r="I7" s="34"/>
      <c r="J7" s="34"/>
      <c r="K7" s="34"/>
      <c r="L7" s="34"/>
      <c r="M7" s="34"/>
      <c r="N7" s="3"/>
    </row>
    <row r="8" spans="1:13" s="55" customFormat="1" ht="15.75" thickBot="1">
      <c r="A8" s="356" t="s">
        <v>221</v>
      </c>
      <c r="B8" s="357"/>
      <c r="C8" s="357"/>
      <c r="D8" s="357"/>
      <c r="E8" s="357"/>
      <c r="F8" s="357"/>
      <c r="G8" s="357"/>
      <c r="H8" s="357"/>
      <c r="I8" s="357"/>
      <c r="J8" s="357"/>
      <c r="K8" s="357"/>
      <c r="L8" s="357"/>
      <c r="M8" s="358"/>
    </row>
    <row r="9" spans="1:13" s="58" customFormat="1" ht="30" customHeight="1" thickBot="1">
      <c r="A9" s="359"/>
      <c r="B9" s="360"/>
      <c r="C9" s="360"/>
      <c r="D9" s="360"/>
      <c r="E9" s="360"/>
      <c r="F9" s="360"/>
      <c r="G9" s="360"/>
      <c r="H9" s="360"/>
      <c r="I9" s="360"/>
      <c r="J9" s="360"/>
      <c r="K9" s="360"/>
      <c r="L9" s="360"/>
      <c r="M9" s="361"/>
    </row>
    <row r="10" spans="1:13" s="31" customFormat="1" ht="15" customHeight="1">
      <c r="A10" s="353" t="s">
        <v>28</v>
      </c>
      <c r="B10" s="354"/>
      <c r="C10" s="354"/>
      <c r="D10" s="354"/>
      <c r="E10" s="354"/>
      <c r="F10" s="354"/>
      <c r="G10" s="354"/>
      <c r="H10" s="354"/>
      <c r="I10" s="354"/>
      <c r="J10" s="354"/>
      <c r="K10" s="354"/>
      <c r="L10" s="354"/>
      <c r="M10" s="355"/>
    </row>
    <row r="11" spans="1:13" s="31" customFormat="1" ht="15" customHeight="1">
      <c r="A11" s="318" t="s">
        <v>6</v>
      </c>
      <c r="B11" s="319"/>
      <c r="C11" s="319"/>
      <c r="D11" s="319"/>
      <c r="E11" s="319"/>
      <c r="F11" s="319"/>
      <c r="G11" s="319"/>
      <c r="H11" s="319"/>
      <c r="I11" s="319"/>
      <c r="J11" s="319"/>
      <c r="K11" s="319"/>
      <c r="L11" s="319"/>
      <c r="M11" s="320"/>
    </row>
    <row r="12" spans="1:13" s="31" customFormat="1" ht="15" customHeight="1">
      <c r="A12" s="321"/>
      <c r="B12" s="322"/>
      <c r="C12" s="322"/>
      <c r="D12" s="322"/>
      <c r="E12" s="322"/>
      <c r="F12" s="322"/>
      <c r="G12" s="322"/>
      <c r="H12" s="322"/>
      <c r="I12" s="322"/>
      <c r="J12" s="322"/>
      <c r="K12" s="322"/>
      <c r="L12" s="322"/>
      <c r="M12" s="323"/>
    </row>
    <row r="13" spans="1:13" s="31" customFormat="1" ht="15" customHeight="1" hidden="1">
      <c r="A13" s="341" t="s">
        <v>245</v>
      </c>
      <c r="B13" s="342"/>
      <c r="C13" s="342"/>
      <c r="D13" s="342"/>
      <c r="E13" s="342"/>
      <c r="F13" s="342"/>
      <c r="G13" s="342"/>
      <c r="H13" s="342"/>
      <c r="I13" s="342"/>
      <c r="J13" s="342"/>
      <c r="K13" s="342"/>
      <c r="L13" s="342"/>
      <c r="M13" s="343"/>
    </row>
    <row r="14" spans="1:13" s="31" customFormat="1" ht="15" customHeight="1">
      <c r="A14" s="318" t="s">
        <v>95</v>
      </c>
      <c r="B14" s="319"/>
      <c r="C14" s="319"/>
      <c r="D14" s="319"/>
      <c r="E14" s="319"/>
      <c r="F14" s="319"/>
      <c r="G14" s="319"/>
      <c r="H14" s="319"/>
      <c r="I14" s="319"/>
      <c r="J14" s="319"/>
      <c r="K14" s="319"/>
      <c r="L14" s="319"/>
      <c r="M14" s="320"/>
    </row>
    <row r="15" spans="1:13" s="31" customFormat="1" ht="15" customHeight="1">
      <c r="A15" s="321" t="s">
        <v>360</v>
      </c>
      <c r="B15" s="322"/>
      <c r="C15" s="322"/>
      <c r="D15" s="322"/>
      <c r="E15" s="322"/>
      <c r="F15" s="322"/>
      <c r="G15" s="322"/>
      <c r="H15" s="322"/>
      <c r="I15" s="322"/>
      <c r="J15" s="322"/>
      <c r="K15" s="322"/>
      <c r="L15" s="322"/>
      <c r="M15" s="323"/>
    </row>
    <row r="16" spans="1:13" s="31" customFormat="1" ht="15" customHeight="1" hidden="1">
      <c r="A16" s="341" t="s">
        <v>245</v>
      </c>
      <c r="B16" s="342"/>
      <c r="C16" s="342"/>
      <c r="D16" s="342"/>
      <c r="E16" s="342"/>
      <c r="F16" s="342"/>
      <c r="G16" s="342"/>
      <c r="H16" s="342"/>
      <c r="I16" s="342"/>
      <c r="J16" s="342"/>
      <c r="K16" s="342"/>
      <c r="L16" s="342"/>
      <c r="M16" s="343"/>
    </row>
    <row r="17" spans="1:13" s="31" customFormat="1" ht="45" customHeight="1">
      <c r="A17" s="318" t="s">
        <v>73</v>
      </c>
      <c r="B17" s="319"/>
      <c r="C17" s="319"/>
      <c r="D17" s="319"/>
      <c r="E17" s="319"/>
      <c r="F17" s="319"/>
      <c r="G17" s="319"/>
      <c r="H17" s="319"/>
      <c r="I17" s="319"/>
      <c r="J17" s="319"/>
      <c r="K17" s="351"/>
      <c r="L17" s="351"/>
      <c r="M17" s="352"/>
    </row>
    <row r="18" spans="1:13" s="31" customFormat="1" ht="50.25" customHeight="1">
      <c r="A18" s="321" t="s">
        <v>361</v>
      </c>
      <c r="B18" s="322"/>
      <c r="C18" s="322"/>
      <c r="D18" s="322"/>
      <c r="E18" s="322"/>
      <c r="F18" s="322"/>
      <c r="G18" s="322"/>
      <c r="H18" s="322"/>
      <c r="I18" s="322"/>
      <c r="J18" s="322"/>
      <c r="K18" s="322"/>
      <c r="L18" s="322"/>
      <c r="M18" s="323"/>
    </row>
    <row r="19" spans="1:13" s="31" customFormat="1" ht="15" customHeight="1" hidden="1">
      <c r="A19" s="341" t="s">
        <v>245</v>
      </c>
      <c r="B19" s="342"/>
      <c r="C19" s="342"/>
      <c r="D19" s="342"/>
      <c r="E19" s="342"/>
      <c r="F19" s="342"/>
      <c r="G19" s="342"/>
      <c r="H19" s="342"/>
      <c r="I19" s="342"/>
      <c r="J19" s="342"/>
      <c r="K19" s="342"/>
      <c r="L19" s="342"/>
      <c r="M19" s="343"/>
    </row>
    <row r="20" spans="1:13" s="31" customFormat="1" ht="30" customHeight="1">
      <c r="A20" s="369" t="s">
        <v>357</v>
      </c>
      <c r="B20" s="319"/>
      <c r="C20" s="319"/>
      <c r="D20" s="319"/>
      <c r="E20" s="319"/>
      <c r="F20" s="319"/>
      <c r="G20" s="319"/>
      <c r="H20" s="319"/>
      <c r="I20" s="319"/>
      <c r="J20" s="319"/>
      <c r="K20" s="319"/>
      <c r="L20" s="319"/>
      <c r="M20" s="320"/>
    </row>
    <row r="21" spans="1:13" s="31" customFormat="1" ht="18" customHeight="1">
      <c r="A21" s="321" t="s">
        <v>362</v>
      </c>
      <c r="B21" s="322"/>
      <c r="C21" s="322"/>
      <c r="D21" s="322"/>
      <c r="E21" s="322"/>
      <c r="F21" s="322"/>
      <c r="G21" s="322"/>
      <c r="H21" s="322"/>
      <c r="I21" s="322"/>
      <c r="J21" s="322"/>
      <c r="K21" s="322"/>
      <c r="L21" s="322"/>
      <c r="M21" s="323"/>
    </row>
    <row r="22" spans="1:13" s="31" customFormat="1" ht="15" customHeight="1" hidden="1">
      <c r="A22" s="341" t="s">
        <v>245</v>
      </c>
      <c r="B22" s="342"/>
      <c r="C22" s="342"/>
      <c r="D22" s="342"/>
      <c r="E22" s="342"/>
      <c r="F22" s="342"/>
      <c r="G22" s="342"/>
      <c r="H22" s="342"/>
      <c r="I22" s="342"/>
      <c r="J22" s="342"/>
      <c r="K22" s="342"/>
      <c r="L22" s="342"/>
      <c r="M22" s="343"/>
    </row>
    <row r="23" spans="1:13" s="31" customFormat="1" ht="15" customHeight="1">
      <c r="A23" s="318" t="s">
        <v>7</v>
      </c>
      <c r="B23" s="319"/>
      <c r="C23" s="319"/>
      <c r="D23" s="319"/>
      <c r="E23" s="319"/>
      <c r="F23" s="319"/>
      <c r="G23" s="319"/>
      <c r="H23" s="319"/>
      <c r="I23" s="319"/>
      <c r="J23" s="319"/>
      <c r="K23" s="319"/>
      <c r="L23" s="319"/>
      <c r="M23" s="320"/>
    </row>
    <row r="24" spans="1:13" s="31" customFormat="1" ht="18.75" customHeight="1" thickBot="1">
      <c r="A24" s="321" t="s">
        <v>363</v>
      </c>
      <c r="B24" s="322"/>
      <c r="C24" s="322"/>
      <c r="D24" s="322"/>
      <c r="E24" s="322"/>
      <c r="F24" s="322"/>
      <c r="G24" s="322"/>
      <c r="H24" s="322"/>
      <c r="I24" s="322"/>
      <c r="J24" s="322"/>
      <c r="K24" s="322"/>
      <c r="L24" s="322"/>
      <c r="M24" s="323"/>
    </row>
    <row r="25" spans="1:13" s="31" customFormat="1" ht="15" customHeight="1" hidden="1" thickBot="1">
      <c r="A25" s="341" t="s">
        <v>245</v>
      </c>
      <c r="B25" s="342"/>
      <c r="C25" s="342"/>
      <c r="D25" s="342"/>
      <c r="E25" s="342"/>
      <c r="F25" s="342"/>
      <c r="G25" s="342"/>
      <c r="H25" s="342"/>
      <c r="I25" s="342"/>
      <c r="J25" s="342"/>
      <c r="K25" s="342"/>
      <c r="L25" s="342"/>
      <c r="M25" s="343"/>
    </row>
    <row r="26" spans="1:13" s="31" customFormat="1" ht="30" customHeight="1" thickBot="1" thickTop="1">
      <c r="A26" s="318" t="s">
        <v>43</v>
      </c>
      <c r="B26" s="319"/>
      <c r="C26" s="319"/>
      <c r="D26" s="319"/>
      <c r="E26" s="319"/>
      <c r="F26" s="319"/>
      <c r="G26" s="319"/>
      <c r="H26" s="319"/>
      <c r="I26" s="319"/>
      <c r="J26" s="319"/>
      <c r="K26" s="319"/>
      <c r="L26" s="324"/>
      <c r="M26" s="32"/>
    </row>
    <row r="27" spans="1:13" s="31" customFormat="1" ht="15" customHeight="1" thickBot="1" thickTop="1">
      <c r="A27" s="325" t="s">
        <v>130</v>
      </c>
      <c r="B27" s="326"/>
      <c r="C27" s="326"/>
      <c r="D27" s="326"/>
      <c r="E27" s="326"/>
      <c r="F27" s="326"/>
      <c r="G27" s="326"/>
      <c r="H27" s="326"/>
      <c r="I27" s="326"/>
      <c r="J27" s="326"/>
      <c r="K27" s="326"/>
      <c r="L27" s="326"/>
      <c r="M27" s="327"/>
    </row>
    <row r="28" spans="1:13" s="58" customFormat="1" ht="16.5" thickBot="1">
      <c r="A28" s="328" t="s">
        <v>4</v>
      </c>
      <c r="B28" s="329"/>
      <c r="C28" s="329"/>
      <c r="D28" s="329"/>
      <c r="E28" s="329"/>
      <c r="F28" s="329"/>
      <c r="G28" s="329"/>
      <c r="H28" s="329"/>
      <c r="I28" s="329"/>
      <c r="J28" s="329"/>
      <c r="K28" s="329"/>
      <c r="L28" s="329"/>
      <c r="M28" s="330"/>
    </row>
    <row r="29" spans="1:13" s="58" customFormat="1" ht="15" customHeight="1" thickBot="1">
      <c r="A29" s="362" t="s">
        <v>373</v>
      </c>
      <c r="B29" s="332"/>
      <c r="C29" s="332"/>
      <c r="D29" s="332"/>
      <c r="E29" s="332"/>
      <c r="F29" s="332"/>
      <c r="G29" s="332"/>
      <c r="H29" s="332"/>
      <c r="I29" s="332"/>
      <c r="J29" s="332"/>
      <c r="K29" s="333"/>
      <c r="L29" s="337" t="s">
        <v>5</v>
      </c>
      <c r="M29" s="338"/>
    </row>
    <row r="30" spans="1:13" s="58" customFormat="1" ht="15.75" thickBot="1">
      <c r="A30" s="334"/>
      <c r="B30" s="335"/>
      <c r="C30" s="335"/>
      <c r="D30" s="335"/>
      <c r="E30" s="335"/>
      <c r="F30" s="335"/>
      <c r="G30" s="335"/>
      <c r="H30" s="335"/>
      <c r="I30" s="335"/>
      <c r="J30" s="335"/>
      <c r="K30" s="336"/>
      <c r="L30" s="339" t="s">
        <v>454</v>
      </c>
      <c r="M30" s="340"/>
    </row>
    <row r="31" spans="1:13" s="58" customFormat="1" ht="15.75">
      <c r="A31" s="309" t="str">
        <f>"Quarter 1 status report "&amp;"(12/31/"&amp;RIGHT('Biennial SQSP Overview'!$A$2,4)-(1)&amp;"):"</f>
        <v>Quarter 1 status report (12/31/2017):</v>
      </c>
      <c r="B31" s="310"/>
      <c r="C31" s="310"/>
      <c r="D31" s="310"/>
      <c r="E31" s="310"/>
      <c r="F31" s="310"/>
      <c r="G31" s="310"/>
      <c r="H31" s="310"/>
      <c r="I31" s="310"/>
      <c r="J31" s="310"/>
      <c r="K31" s="310"/>
      <c r="L31" s="310"/>
      <c r="M31" s="311"/>
    </row>
    <row r="32" spans="1:13" s="58" customFormat="1" ht="15">
      <c r="A32" s="312"/>
      <c r="B32" s="313"/>
      <c r="C32" s="313"/>
      <c r="D32" s="313"/>
      <c r="E32" s="313"/>
      <c r="F32" s="313"/>
      <c r="G32" s="313"/>
      <c r="H32" s="313"/>
      <c r="I32" s="313"/>
      <c r="J32" s="313"/>
      <c r="K32" s="313"/>
      <c r="L32" s="313"/>
      <c r="M32" s="314"/>
    </row>
    <row r="33" spans="1:13" s="58" customFormat="1" ht="15.75">
      <c r="A33" s="315" t="str">
        <f>"Quarter 2 status report "&amp;"(3/31/"&amp;RIGHT('Biennial SQSP Overview'!$A$2,4)&amp;"):"</f>
        <v>Quarter 2 status report (3/31/2018):</v>
      </c>
      <c r="B33" s="316"/>
      <c r="C33" s="316"/>
      <c r="D33" s="316"/>
      <c r="E33" s="316"/>
      <c r="F33" s="316"/>
      <c r="G33" s="316"/>
      <c r="H33" s="316"/>
      <c r="I33" s="316"/>
      <c r="J33" s="316"/>
      <c r="K33" s="316"/>
      <c r="L33" s="316"/>
      <c r="M33" s="317"/>
    </row>
    <row r="34" spans="1:13" s="58" customFormat="1" ht="15">
      <c r="A34" s="312"/>
      <c r="B34" s="313"/>
      <c r="C34" s="313"/>
      <c r="D34" s="313"/>
      <c r="E34" s="313"/>
      <c r="F34" s="313"/>
      <c r="G34" s="313"/>
      <c r="H34" s="313"/>
      <c r="I34" s="313"/>
      <c r="J34" s="313"/>
      <c r="K34" s="313"/>
      <c r="L34" s="313"/>
      <c r="M34" s="314"/>
    </row>
    <row r="35" spans="1:13" s="58" customFormat="1" ht="15.75">
      <c r="A35" s="315" t="str">
        <f>"Quarter 3 status report "&amp;"(6/30/"&amp;RIGHT('Biennial SQSP Overview'!$A$2,4)&amp;"):"</f>
        <v>Quarter 3 status report (6/30/2018):</v>
      </c>
      <c r="B35" s="316"/>
      <c r="C35" s="316"/>
      <c r="D35" s="316"/>
      <c r="E35" s="316"/>
      <c r="F35" s="316"/>
      <c r="G35" s="316"/>
      <c r="H35" s="316"/>
      <c r="I35" s="316"/>
      <c r="J35" s="316"/>
      <c r="K35" s="316"/>
      <c r="L35" s="316"/>
      <c r="M35" s="317"/>
    </row>
    <row r="36" spans="1:13" s="58" customFormat="1" ht="15">
      <c r="A36" s="312"/>
      <c r="B36" s="313"/>
      <c r="C36" s="313"/>
      <c r="D36" s="313"/>
      <c r="E36" s="313"/>
      <c r="F36" s="313"/>
      <c r="G36" s="313"/>
      <c r="H36" s="313"/>
      <c r="I36" s="313"/>
      <c r="J36" s="313"/>
      <c r="K36" s="313"/>
      <c r="L36" s="313"/>
      <c r="M36" s="314"/>
    </row>
    <row r="37" spans="1:13" s="58" customFormat="1" ht="15.75">
      <c r="A37" s="315" t="str">
        <f>"Quarter 4 status report "&amp;"(9/30/"&amp;RIGHT('Biennial SQSP Overview'!$A$2,4)&amp;"):"</f>
        <v>Quarter 4 status report (9/30/2018):</v>
      </c>
      <c r="B37" s="316"/>
      <c r="C37" s="316"/>
      <c r="D37" s="316"/>
      <c r="E37" s="316"/>
      <c r="F37" s="316"/>
      <c r="G37" s="316"/>
      <c r="H37" s="316"/>
      <c r="I37" s="316"/>
      <c r="J37" s="316"/>
      <c r="K37" s="316"/>
      <c r="L37" s="316"/>
      <c r="M37" s="317"/>
    </row>
    <row r="38" spans="1:13" s="58" customFormat="1" ht="15">
      <c r="A38" s="312"/>
      <c r="B38" s="313"/>
      <c r="C38" s="313"/>
      <c r="D38" s="313"/>
      <c r="E38" s="313"/>
      <c r="F38" s="313"/>
      <c r="G38" s="313"/>
      <c r="H38" s="313"/>
      <c r="I38" s="313"/>
      <c r="J38" s="313"/>
      <c r="K38" s="313"/>
      <c r="L38" s="313"/>
      <c r="M38" s="314"/>
    </row>
    <row r="39" spans="1:13" s="58" customFormat="1" ht="15.75">
      <c r="A39" s="315" t="str">
        <f>"Quarter 5 status report "&amp;"(12/31/"&amp;RIGHT('Biennial SQSP Overview'!$A$2,4)&amp;"):"</f>
        <v>Quarter 5 status report (12/31/2018):</v>
      </c>
      <c r="B39" s="316"/>
      <c r="C39" s="316"/>
      <c r="D39" s="316"/>
      <c r="E39" s="316"/>
      <c r="F39" s="316"/>
      <c r="G39" s="316"/>
      <c r="H39" s="316"/>
      <c r="I39" s="316"/>
      <c r="J39" s="316"/>
      <c r="K39" s="316"/>
      <c r="L39" s="316"/>
      <c r="M39" s="317"/>
    </row>
    <row r="40" spans="1:13" s="58" customFormat="1" ht="15">
      <c r="A40" s="312"/>
      <c r="B40" s="313"/>
      <c r="C40" s="313"/>
      <c r="D40" s="313"/>
      <c r="E40" s="313"/>
      <c r="F40" s="313"/>
      <c r="G40" s="313"/>
      <c r="H40" s="313"/>
      <c r="I40" s="313"/>
      <c r="J40" s="313"/>
      <c r="K40" s="313"/>
      <c r="L40" s="313"/>
      <c r="M40" s="314"/>
    </row>
    <row r="41" spans="1:13" s="58" customFormat="1" ht="15.75">
      <c r="A41" s="315" t="str">
        <f>"Quarter 6 status report "&amp;"(3/31/"&amp;RIGHT('Biennial SQSP Overview'!$A$2,4)+(1)&amp;"):"</f>
        <v>Quarter 6 status report (3/31/2019):</v>
      </c>
      <c r="B41" s="316"/>
      <c r="C41" s="316"/>
      <c r="D41" s="316"/>
      <c r="E41" s="316"/>
      <c r="F41" s="316"/>
      <c r="G41" s="316"/>
      <c r="H41" s="316"/>
      <c r="I41" s="316"/>
      <c r="J41" s="316"/>
      <c r="K41" s="316"/>
      <c r="L41" s="316"/>
      <c r="M41" s="317"/>
    </row>
    <row r="42" spans="1:13" s="58" customFormat="1" ht="15">
      <c r="A42" s="312"/>
      <c r="B42" s="313"/>
      <c r="C42" s="313"/>
      <c r="D42" s="313"/>
      <c r="E42" s="313"/>
      <c r="F42" s="313"/>
      <c r="G42" s="313"/>
      <c r="H42" s="313"/>
      <c r="I42" s="313"/>
      <c r="J42" s="313"/>
      <c r="K42" s="313"/>
      <c r="L42" s="313"/>
      <c r="M42" s="314"/>
    </row>
    <row r="43" spans="1:13" s="58" customFormat="1" ht="15.75">
      <c r="A43" s="315" t="str">
        <f>"Quarter 7 status report "&amp;"(6/30/"&amp;RIGHT('Biennial SQSP Overview'!$A$2,4)+(1)&amp;"):"</f>
        <v>Quarter 7 status report (6/30/2019):</v>
      </c>
      <c r="B43" s="316"/>
      <c r="C43" s="316"/>
      <c r="D43" s="316"/>
      <c r="E43" s="316"/>
      <c r="F43" s="316"/>
      <c r="G43" s="316"/>
      <c r="H43" s="316"/>
      <c r="I43" s="316"/>
      <c r="J43" s="316"/>
      <c r="K43" s="316"/>
      <c r="L43" s="316"/>
      <c r="M43" s="317"/>
    </row>
    <row r="44" spans="1:13" s="58" customFormat="1" ht="15">
      <c r="A44" s="312"/>
      <c r="B44" s="313"/>
      <c r="C44" s="313"/>
      <c r="D44" s="313"/>
      <c r="E44" s="313"/>
      <c r="F44" s="313"/>
      <c r="G44" s="313"/>
      <c r="H44" s="313"/>
      <c r="I44" s="313"/>
      <c r="J44" s="313"/>
      <c r="K44" s="313"/>
      <c r="L44" s="313"/>
      <c r="M44" s="314"/>
    </row>
    <row r="45" spans="1:13" s="58" customFormat="1" ht="15.75">
      <c r="A45" s="315" t="str">
        <f>"Quarter 8 status report "&amp;"(9/30/"&amp;RIGHT('Biennial SQSP Overview'!$A$2,4)+(1)&amp;"):"</f>
        <v>Quarter 8 status report (9/30/2019):</v>
      </c>
      <c r="B45" s="316"/>
      <c r="C45" s="316"/>
      <c r="D45" s="316"/>
      <c r="E45" s="316"/>
      <c r="F45" s="316"/>
      <c r="G45" s="316"/>
      <c r="H45" s="316"/>
      <c r="I45" s="316"/>
      <c r="J45" s="316"/>
      <c r="K45" s="316"/>
      <c r="L45" s="316"/>
      <c r="M45" s="317"/>
    </row>
    <row r="46" spans="1:13" s="58" customFormat="1" ht="15.75" thickBot="1">
      <c r="A46" s="344"/>
      <c r="B46" s="345"/>
      <c r="C46" s="345"/>
      <c r="D46" s="345"/>
      <c r="E46" s="345"/>
      <c r="F46" s="345"/>
      <c r="G46" s="345"/>
      <c r="H46" s="345"/>
      <c r="I46" s="345"/>
      <c r="J46" s="345"/>
      <c r="K46" s="345"/>
      <c r="L46" s="345"/>
      <c r="M46" s="346"/>
    </row>
    <row r="47" spans="1:13" s="58" customFormat="1" ht="15" customHeight="1" thickBot="1">
      <c r="A47" s="362" t="s">
        <v>374</v>
      </c>
      <c r="B47" s="332"/>
      <c r="C47" s="332"/>
      <c r="D47" s="332"/>
      <c r="E47" s="332"/>
      <c r="F47" s="332"/>
      <c r="G47" s="332"/>
      <c r="H47" s="332"/>
      <c r="I47" s="332"/>
      <c r="J47" s="332"/>
      <c r="K47" s="333"/>
      <c r="L47" s="337" t="s">
        <v>5</v>
      </c>
      <c r="M47" s="338"/>
    </row>
    <row r="48" spans="1:13" s="58" customFormat="1" ht="15.75" thickBot="1">
      <c r="A48" s="334"/>
      <c r="B48" s="335"/>
      <c r="C48" s="335"/>
      <c r="D48" s="335"/>
      <c r="E48" s="335"/>
      <c r="F48" s="335"/>
      <c r="G48" s="335"/>
      <c r="H48" s="335"/>
      <c r="I48" s="335"/>
      <c r="J48" s="335"/>
      <c r="K48" s="336"/>
      <c r="L48" s="339" t="s">
        <v>454</v>
      </c>
      <c r="M48" s="340"/>
    </row>
    <row r="49" spans="1:13" s="58" customFormat="1" ht="15.75">
      <c r="A49" s="309" t="str">
        <f>A31</f>
        <v>Quarter 1 status report (12/31/2017):</v>
      </c>
      <c r="B49" s="310"/>
      <c r="C49" s="310"/>
      <c r="D49" s="310"/>
      <c r="E49" s="310"/>
      <c r="F49" s="310"/>
      <c r="G49" s="310"/>
      <c r="H49" s="310"/>
      <c r="I49" s="310"/>
      <c r="J49" s="310"/>
      <c r="K49" s="310"/>
      <c r="L49" s="310"/>
      <c r="M49" s="311"/>
    </row>
    <row r="50" spans="1:13" s="58" customFormat="1" ht="15">
      <c r="A50" s="312"/>
      <c r="B50" s="313"/>
      <c r="C50" s="313"/>
      <c r="D50" s="313"/>
      <c r="E50" s="313"/>
      <c r="F50" s="313"/>
      <c r="G50" s="313"/>
      <c r="H50" s="313"/>
      <c r="I50" s="313"/>
      <c r="J50" s="313"/>
      <c r="K50" s="313"/>
      <c r="L50" s="313"/>
      <c r="M50" s="314"/>
    </row>
    <row r="51" spans="1:13" s="58" customFormat="1" ht="15.75">
      <c r="A51" s="315" t="str">
        <f>A33</f>
        <v>Quarter 2 status report (3/31/2018):</v>
      </c>
      <c r="B51" s="316"/>
      <c r="C51" s="316"/>
      <c r="D51" s="316"/>
      <c r="E51" s="316"/>
      <c r="F51" s="316"/>
      <c r="G51" s="316"/>
      <c r="H51" s="316"/>
      <c r="I51" s="316"/>
      <c r="J51" s="316"/>
      <c r="K51" s="316"/>
      <c r="L51" s="316"/>
      <c r="M51" s="317"/>
    </row>
    <row r="52" spans="1:13" s="58" customFormat="1" ht="15">
      <c r="A52" s="312"/>
      <c r="B52" s="313"/>
      <c r="C52" s="313"/>
      <c r="D52" s="313"/>
      <c r="E52" s="313"/>
      <c r="F52" s="313"/>
      <c r="G52" s="313"/>
      <c r="H52" s="313"/>
      <c r="I52" s="313"/>
      <c r="J52" s="313"/>
      <c r="K52" s="313"/>
      <c r="L52" s="313"/>
      <c r="M52" s="314"/>
    </row>
    <row r="53" spans="1:13" s="58" customFormat="1" ht="15.75">
      <c r="A53" s="315" t="str">
        <f>A35</f>
        <v>Quarter 3 status report (6/30/2018):</v>
      </c>
      <c r="B53" s="316"/>
      <c r="C53" s="316"/>
      <c r="D53" s="316"/>
      <c r="E53" s="316"/>
      <c r="F53" s="316"/>
      <c r="G53" s="316"/>
      <c r="H53" s="316"/>
      <c r="I53" s="316"/>
      <c r="J53" s="316"/>
      <c r="K53" s="316"/>
      <c r="L53" s="316"/>
      <c r="M53" s="317"/>
    </row>
    <row r="54" spans="1:13" s="58" customFormat="1" ht="15">
      <c r="A54" s="312"/>
      <c r="B54" s="313"/>
      <c r="C54" s="313"/>
      <c r="D54" s="313"/>
      <c r="E54" s="313"/>
      <c r="F54" s="313"/>
      <c r="G54" s="313"/>
      <c r="H54" s="313"/>
      <c r="I54" s="313"/>
      <c r="J54" s="313"/>
      <c r="K54" s="313"/>
      <c r="L54" s="313"/>
      <c r="M54" s="314"/>
    </row>
    <row r="55" spans="1:13" s="58" customFormat="1" ht="15.75">
      <c r="A55" s="315" t="str">
        <f>A37</f>
        <v>Quarter 4 status report (9/30/2018):</v>
      </c>
      <c r="B55" s="316"/>
      <c r="C55" s="316"/>
      <c r="D55" s="316"/>
      <c r="E55" s="316"/>
      <c r="F55" s="316"/>
      <c r="G55" s="316"/>
      <c r="H55" s="316"/>
      <c r="I55" s="316"/>
      <c r="J55" s="316"/>
      <c r="K55" s="316"/>
      <c r="L55" s="316"/>
      <c r="M55" s="317"/>
    </row>
    <row r="56" spans="1:13" s="58" customFormat="1" ht="15">
      <c r="A56" s="312"/>
      <c r="B56" s="313"/>
      <c r="C56" s="313"/>
      <c r="D56" s="313"/>
      <c r="E56" s="313"/>
      <c r="F56" s="313"/>
      <c r="G56" s="313"/>
      <c r="H56" s="313"/>
      <c r="I56" s="313"/>
      <c r="J56" s="313"/>
      <c r="K56" s="313"/>
      <c r="L56" s="313"/>
      <c r="M56" s="314"/>
    </row>
    <row r="57" spans="1:13" s="58" customFormat="1" ht="15.75">
      <c r="A57" s="315" t="str">
        <f>A39</f>
        <v>Quarter 5 status report (12/31/2018):</v>
      </c>
      <c r="B57" s="316"/>
      <c r="C57" s="316"/>
      <c r="D57" s="316"/>
      <c r="E57" s="316"/>
      <c r="F57" s="316"/>
      <c r="G57" s="316"/>
      <c r="H57" s="316"/>
      <c r="I57" s="316"/>
      <c r="J57" s="316"/>
      <c r="K57" s="316"/>
      <c r="L57" s="316"/>
      <c r="M57" s="317"/>
    </row>
    <row r="58" spans="1:13" s="58" customFormat="1" ht="15">
      <c r="A58" s="312"/>
      <c r="B58" s="313"/>
      <c r="C58" s="313"/>
      <c r="D58" s="313"/>
      <c r="E58" s="313"/>
      <c r="F58" s="313"/>
      <c r="G58" s="313"/>
      <c r="H58" s="313"/>
      <c r="I58" s="313"/>
      <c r="J58" s="313"/>
      <c r="K58" s="313"/>
      <c r="L58" s="313"/>
      <c r="M58" s="314"/>
    </row>
    <row r="59" spans="1:13" s="58" customFormat="1" ht="15.75">
      <c r="A59" s="315" t="str">
        <f>A41</f>
        <v>Quarter 6 status report (3/31/2019):</v>
      </c>
      <c r="B59" s="316"/>
      <c r="C59" s="316"/>
      <c r="D59" s="316"/>
      <c r="E59" s="316"/>
      <c r="F59" s="316"/>
      <c r="G59" s="316"/>
      <c r="H59" s="316"/>
      <c r="I59" s="316"/>
      <c r="J59" s="316"/>
      <c r="K59" s="316"/>
      <c r="L59" s="316"/>
      <c r="M59" s="317"/>
    </row>
    <row r="60" spans="1:13" s="58" customFormat="1" ht="15">
      <c r="A60" s="312"/>
      <c r="B60" s="313"/>
      <c r="C60" s="313"/>
      <c r="D60" s="313"/>
      <c r="E60" s="313"/>
      <c r="F60" s="313"/>
      <c r="G60" s="313"/>
      <c r="H60" s="313"/>
      <c r="I60" s="313"/>
      <c r="J60" s="313"/>
      <c r="K60" s="313"/>
      <c r="L60" s="313"/>
      <c r="M60" s="314"/>
    </row>
    <row r="61" spans="1:13" s="58" customFormat="1" ht="15.75">
      <c r="A61" s="315" t="str">
        <f>A43</f>
        <v>Quarter 7 status report (6/30/2019):</v>
      </c>
      <c r="B61" s="316"/>
      <c r="C61" s="316"/>
      <c r="D61" s="316"/>
      <c r="E61" s="316"/>
      <c r="F61" s="316"/>
      <c r="G61" s="316"/>
      <c r="H61" s="316"/>
      <c r="I61" s="316"/>
      <c r="J61" s="316"/>
      <c r="K61" s="316"/>
      <c r="L61" s="316"/>
      <c r="M61" s="317"/>
    </row>
    <row r="62" spans="1:13" s="58" customFormat="1" ht="15">
      <c r="A62" s="312"/>
      <c r="B62" s="313"/>
      <c r="C62" s="313"/>
      <c r="D62" s="313"/>
      <c r="E62" s="313"/>
      <c r="F62" s="313"/>
      <c r="G62" s="313"/>
      <c r="H62" s="313"/>
      <c r="I62" s="313"/>
      <c r="J62" s="313"/>
      <c r="K62" s="313"/>
      <c r="L62" s="313"/>
      <c r="M62" s="314"/>
    </row>
    <row r="63" spans="1:13" s="58" customFormat="1" ht="15.75">
      <c r="A63" s="315" t="str">
        <f>A45</f>
        <v>Quarter 8 status report (9/30/2019):</v>
      </c>
      <c r="B63" s="316"/>
      <c r="C63" s="316"/>
      <c r="D63" s="316"/>
      <c r="E63" s="316"/>
      <c r="F63" s="316"/>
      <c r="G63" s="316"/>
      <c r="H63" s="316"/>
      <c r="I63" s="316"/>
      <c r="J63" s="316"/>
      <c r="K63" s="316"/>
      <c r="L63" s="316"/>
      <c r="M63" s="317"/>
    </row>
    <row r="64" spans="1:13" s="58" customFormat="1" ht="15.75" thickBot="1">
      <c r="A64" s="344"/>
      <c r="B64" s="345"/>
      <c r="C64" s="345"/>
      <c r="D64" s="345"/>
      <c r="E64" s="345"/>
      <c r="F64" s="345"/>
      <c r="G64" s="345"/>
      <c r="H64" s="345"/>
      <c r="I64" s="345"/>
      <c r="J64" s="345"/>
      <c r="K64" s="345"/>
      <c r="L64" s="345"/>
      <c r="M64" s="346"/>
    </row>
    <row r="65" spans="1:13" s="58" customFormat="1" ht="15" customHeight="1" thickBot="1">
      <c r="A65" s="331" t="s">
        <v>214</v>
      </c>
      <c r="B65" s="332"/>
      <c r="C65" s="332"/>
      <c r="D65" s="332"/>
      <c r="E65" s="332"/>
      <c r="F65" s="332"/>
      <c r="G65" s="332"/>
      <c r="H65" s="332"/>
      <c r="I65" s="332"/>
      <c r="J65" s="332"/>
      <c r="K65" s="333"/>
      <c r="L65" s="337" t="s">
        <v>5</v>
      </c>
      <c r="M65" s="338"/>
    </row>
    <row r="66" spans="1:13" s="58" customFormat="1" ht="15.75" thickBot="1">
      <c r="A66" s="334"/>
      <c r="B66" s="335"/>
      <c r="C66" s="335"/>
      <c r="D66" s="335"/>
      <c r="E66" s="335"/>
      <c r="F66" s="335"/>
      <c r="G66" s="335"/>
      <c r="H66" s="335"/>
      <c r="I66" s="335"/>
      <c r="J66" s="335"/>
      <c r="K66" s="336"/>
      <c r="L66" s="339"/>
      <c r="M66" s="340"/>
    </row>
    <row r="67" spans="1:13" s="58" customFormat="1" ht="15.75">
      <c r="A67" s="309" t="str">
        <f>A49</f>
        <v>Quarter 1 status report (12/31/2017):</v>
      </c>
      <c r="B67" s="310"/>
      <c r="C67" s="310"/>
      <c r="D67" s="310"/>
      <c r="E67" s="310"/>
      <c r="F67" s="310"/>
      <c r="G67" s="310"/>
      <c r="H67" s="310"/>
      <c r="I67" s="310"/>
      <c r="J67" s="310"/>
      <c r="K67" s="310"/>
      <c r="L67" s="310"/>
      <c r="M67" s="311"/>
    </row>
    <row r="68" spans="1:13" s="58" customFormat="1" ht="15">
      <c r="A68" s="312"/>
      <c r="B68" s="313"/>
      <c r="C68" s="313"/>
      <c r="D68" s="313"/>
      <c r="E68" s="313"/>
      <c r="F68" s="313"/>
      <c r="G68" s="313"/>
      <c r="H68" s="313"/>
      <c r="I68" s="313"/>
      <c r="J68" s="313"/>
      <c r="K68" s="313"/>
      <c r="L68" s="313"/>
      <c r="M68" s="314"/>
    </row>
    <row r="69" spans="1:13" s="58" customFormat="1" ht="15.75">
      <c r="A69" s="315" t="str">
        <f>A51</f>
        <v>Quarter 2 status report (3/31/2018):</v>
      </c>
      <c r="B69" s="316"/>
      <c r="C69" s="316"/>
      <c r="D69" s="316"/>
      <c r="E69" s="316"/>
      <c r="F69" s="316"/>
      <c r="G69" s="316"/>
      <c r="H69" s="316"/>
      <c r="I69" s="316"/>
      <c r="J69" s="316"/>
      <c r="K69" s="316"/>
      <c r="L69" s="316"/>
      <c r="M69" s="317"/>
    </row>
    <row r="70" spans="1:13" s="58" customFormat="1" ht="15">
      <c r="A70" s="312"/>
      <c r="B70" s="313"/>
      <c r="C70" s="313"/>
      <c r="D70" s="313"/>
      <c r="E70" s="313"/>
      <c r="F70" s="313"/>
      <c r="G70" s="313"/>
      <c r="H70" s="313"/>
      <c r="I70" s="313"/>
      <c r="J70" s="313"/>
      <c r="K70" s="313"/>
      <c r="L70" s="313"/>
      <c r="M70" s="314"/>
    </row>
    <row r="71" spans="1:13" s="58" customFormat="1" ht="15.75">
      <c r="A71" s="315" t="str">
        <f>A53</f>
        <v>Quarter 3 status report (6/30/2018):</v>
      </c>
      <c r="B71" s="316"/>
      <c r="C71" s="316"/>
      <c r="D71" s="316"/>
      <c r="E71" s="316"/>
      <c r="F71" s="316"/>
      <c r="G71" s="316"/>
      <c r="H71" s="316"/>
      <c r="I71" s="316"/>
      <c r="J71" s="316"/>
      <c r="K71" s="316"/>
      <c r="L71" s="316"/>
      <c r="M71" s="317"/>
    </row>
    <row r="72" spans="1:13" s="58" customFormat="1" ht="15">
      <c r="A72" s="312"/>
      <c r="B72" s="313"/>
      <c r="C72" s="313"/>
      <c r="D72" s="313"/>
      <c r="E72" s="313"/>
      <c r="F72" s="313"/>
      <c r="G72" s="313"/>
      <c r="H72" s="313"/>
      <c r="I72" s="313"/>
      <c r="J72" s="313"/>
      <c r="K72" s="313"/>
      <c r="L72" s="313"/>
      <c r="M72" s="314"/>
    </row>
    <row r="73" spans="1:13" s="58" customFormat="1" ht="15.75">
      <c r="A73" s="315" t="str">
        <f>A55</f>
        <v>Quarter 4 status report (9/30/2018):</v>
      </c>
      <c r="B73" s="316"/>
      <c r="C73" s="316"/>
      <c r="D73" s="316"/>
      <c r="E73" s="316"/>
      <c r="F73" s="316"/>
      <c r="G73" s="316"/>
      <c r="H73" s="316"/>
      <c r="I73" s="316"/>
      <c r="J73" s="316"/>
      <c r="K73" s="316"/>
      <c r="L73" s="316"/>
      <c r="M73" s="317"/>
    </row>
    <row r="74" spans="1:13" s="58" customFormat="1" ht="15">
      <c r="A74" s="312"/>
      <c r="B74" s="313"/>
      <c r="C74" s="313"/>
      <c r="D74" s="313"/>
      <c r="E74" s="313"/>
      <c r="F74" s="313"/>
      <c r="G74" s="313"/>
      <c r="H74" s="313"/>
      <c r="I74" s="313"/>
      <c r="J74" s="313"/>
      <c r="K74" s="313"/>
      <c r="L74" s="313"/>
      <c r="M74" s="314"/>
    </row>
    <row r="75" spans="1:13" s="58" customFormat="1" ht="15.75">
      <c r="A75" s="315" t="str">
        <f>A57</f>
        <v>Quarter 5 status report (12/31/2018):</v>
      </c>
      <c r="B75" s="316"/>
      <c r="C75" s="316"/>
      <c r="D75" s="316"/>
      <c r="E75" s="316"/>
      <c r="F75" s="316"/>
      <c r="G75" s="316"/>
      <c r="H75" s="316"/>
      <c r="I75" s="316"/>
      <c r="J75" s="316"/>
      <c r="K75" s="316"/>
      <c r="L75" s="316"/>
      <c r="M75" s="317"/>
    </row>
    <row r="76" spans="1:13" s="58" customFormat="1" ht="15">
      <c r="A76" s="312"/>
      <c r="B76" s="313"/>
      <c r="C76" s="313"/>
      <c r="D76" s="313"/>
      <c r="E76" s="313"/>
      <c r="F76" s="313"/>
      <c r="G76" s="313"/>
      <c r="H76" s="313"/>
      <c r="I76" s="313"/>
      <c r="J76" s="313"/>
      <c r="K76" s="313"/>
      <c r="L76" s="313"/>
      <c r="M76" s="314"/>
    </row>
    <row r="77" spans="1:13" s="58" customFormat="1" ht="15.75">
      <c r="A77" s="315" t="str">
        <f>A59</f>
        <v>Quarter 6 status report (3/31/2019):</v>
      </c>
      <c r="B77" s="316"/>
      <c r="C77" s="316"/>
      <c r="D77" s="316"/>
      <c r="E77" s="316"/>
      <c r="F77" s="316"/>
      <c r="G77" s="316"/>
      <c r="H77" s="316"/>
      <c r="I77" s="316"/>
      <c r="J77" s="316"/>
      <c r="K77" s="316"/>
      <c r="L77" s="316"/>
      <c r="M77" s="317"/>
    </row>
    <row r="78" spans="1:13" s="58" customFormat="1" ht="15">
      <c r="A78" s="312"/>
      <c r="B78" s="313"/>
      <c r="C78" s="313"/>
      <c r="D78" s="313"/>
      <c r="E78" s="313"/>
      <c r="F78" s="313"/>
      <c r="G78" s="313"/>
      <c r="H78" s="313"/>
      <c r="I78" s="313"/>
      <c r="J78" s="313"/>
      <c r="K78" s="313"/>
      <c r="L78" s="313"/>
      <c r="M78" s="314"/>
    </row>
    <row r="79" spans="1:13" s="58" customFormat="1" ht="15.75">
      <c r="A79" s="315" t="str">
        <f>A61</f>
        <v>Quarter 7 status report (6/30/2019):</v>
      </c>
      <c r="B79" s="316"/>
      <c r="C79" s="316"/>
      <c r="D79" s="316"/>
      <c r="E79" s="316"/>
      <c r="F79" s="316"/>
      <c r="G79" s="316"/>
      <c r="H79" s="316"/>
      <c r="I79" s="316"/>
      <c r="J79" s="316"/>
      <c r="K79" s="316"/>
      <c r="L79" s="316"/>
      <c r="M79" s="317"/>
    </row>
    <row r="80" spans="1:13" s="58" customFormat="1" ht="15">
      <c r="A80" s="312"/>
      <c r="B80" s="313"/>
      <c r="C80" s="313"/>
      <c r="D80" s="313"/>
      <c r="E80" s="313"/>
      <c r="F80" s="313"/>
      <c r="G80" s="313"/>
      <c r="H80" s="313"/>
      <c r="I80" s="313"/>
      <c r="J80" s="313"/>
      <c r="K80" s="313"/>
      <c r="L80" s="313"/>
      <c r="M80" s="314"/>
    </row>
    <row r="81" spans="1:13" s="58" customFormat="1" ht="15.75">
      <c r="A81" s="315" t="str">
        <f>A63</f>
        <v>Quarter 8 status report (9/30/2019):</v>
      </c>
      <c r="B81" s="316"/>
      <c r="C81" s="316"/>
      <c r="D81" s="316"/>
      <c r="E81" s="316"/>
      <c r="F81" s="316"/>
      <c r="G81" s="316"/>
      <c r="H81" s="316"/>
      <c r="I81" s="316"/>
      <c r="J81" s="316"/>
      <c r="K81" s="316"/>
      <c r="L81" s="316"/>
      <c r="M81" s="317"/>
    </row>
    <row r="82" spans="1:13" s="58" customFormat="1" ht="15.75" thickBot="1">
      <c r="A82" s="344"/>
      <c r="B82" s="345"/>
      <c r="C82" s="345"/>
      <c r="D82" s="345"/>
      <c r="E82" s="345"/>
      <c r="F82" s="345"/>
      <c r="G82" s="345"/>
      <c r="H82" s="345"/>
      <c r="I82" s="345"/>
      <c r="J82" s="345"/>
      <c r="K82" s="345"/>
      <c r="L82" s="345"/>
      <c r="M82" s="346"/>
    </row>
    <row r="83" spans="1:13" s="58" customFormat="1" ht="15" customHeight="1" thickBot="1">
      <c r="A83" s="331" t="s">
        <v>211</v>
      </c>
      <c r="B83" s="332"/>
      <c r="C83" s="332"/>
      <c r="D83" s="332"/>
      <c r="E83" s="332"/>
      <c r="F83" s="332"/>
      <c r="G83" s="332"/>
      <c r="H83" s="332"/>
      <c r="I83" s="332"/>
      <c r="J83" s="332"/>
      <c r="K83" s="333"/>
      <c r="L83" s="337" t="s">
        <v>5</v>
      </c>
      <c r="M83" s="338"/>
    </row>
    <row r="84" spans="1:13" s="58" customFormat="1" ht="15.75" thickBot="1">
      <c r="A84" s="334"/>
      <c r="B84" s="335"/>
      <c r="C84" s="335"/>
      <c r="D84" s="335"/>
      <c r="E84" s="335"/>
      <c r="F84" s="335"/>
      <c r="G84" s="335"/>
      <c r="H84" s="335"/>
      <c r="I84" s="335"/>
      <c r="J84" s="335"/>
      <c r="K84" s="336"/>
      <c r="L84" s="339"/>
      <c r="M84" s="340"/>
    </row>
    <row r="85" spans="1:13" s="58" customFormat="1" ht="15.75">
      <c r="A85" s="309" t="str">
        <f>A67</f>
        <v>Quarter 1 status report (12/31/2017):</v>
      </c>
      <c r="B85" s="310"/>
      <c r="C85" s="310"/>
      <c r="D85" s="310"/>
      <c r="E85" s="310"/>
      <c r="F85" s="310"/>
      <c r="G85" s="310"/>
      <c r="H85" s="310"/>
      <c r="I85" s="310"/>
      <c r="J85" s="310"/>
      <c r="K85" s="310"/>
      <c r="L85" s="310"/>
      <c r="M85" s="311"/>
    </row>
    <row r="86" spans="1:13" s="58" customFormat="1" ht="15">
      <c r="A86" s="312"/>
      <c r="B86" s="313"/>
      <c r="C86" s="313"/>
      <c r="D86" s="313"/>
      <c r="E86" s="313"/>
      <c r="F86" s="313"/>
      <c r="G86" s="313"/>
      <c r="H86" s="313"/>
      <c r="I86" s="313"/>
      <c r="J86" s="313"/>
      <c r="K86" s="313"/>
      <c r="L86" s="313"/>
      <c r="M86" s="314"/>
    </row>
    <row r="87" spans="1:13" s="58" customFormat="1" ht="15.75">
      <c r="A87" s="315" t="str">
        <f>A69</f>
        <v>Quarter 2 status report (3/31/2018):</v>
      </c>
      <c r="B87" s="316"/>
      <c r="C87" s="316"/>
      <c r="D87" s="316"/>
      <c r="E87" s="316"/>
      <c r="F87" s="316"/>
      <c r="G87" s="316"/>
      <c r="H87" s="316"/>
      <c r="I87" s="316"/>
      <c r="J87" s="316"/>
      <c r="K87" s="316"/>
      <c r="L87" s="316"/>
      <c r="M87" s="317"/>
    </row>
    <row r="88" spans="1:13" s="58" customFormat="1" ht="15">
      <c r="A88" s="312"/>
      <c r="B88" s="313"/>
      <c r="C88" s="313"/>
      <c r="D88" s="313"/>
      <c r="E88" s="313"/>
      <c r="F88" s="313"/>
      <c r="G88" s="313"/>
      <c r="H88" s="313"/>
      <c r="I88" s="313"/>
      <c r="J88" s="313"/>
      <c r="K88" s="313"/>
      <c r="L88" s="313"/>
      <c r="M88" s="314"/>
    </row>
    <row r="89" spans="1:13" s="58" customFormat="1" ht="15.75">
      <c r="A89" s="315" t="str">
        <f>A71</f>
        <v>Quarter 3 status report (6/30/2018):</v>
      </c>
      <c r="B89" s="316"/>
      <c r="C89" s="316"/>
      <c r="D89" s="316"/>
      <c r="E89" s="316"/>
      <c r="F89" s="316"/>
      <c r="G89" s="316"/>
      <c r="H89" s="316"/>
      <c r="I89" s="316"/>
      <c r="J89" s="316"/>
      <c r="K89" s="316"/>
      <c r="L89" s="316"/>
      <c r="M89" s="317"/>
    </row>
    <row r="90" spans="1:13" s="58" customFormat="1" ht="15">
      <c r="A90" s="312"/>
      <c r="B90" s="313"/>
      <c r="C90" s="313"/>
      <c r="D90" s="313"/>
      <c r="E90" s="313"/>
      <c r="F90" s="313"/>
      <c r="G90" s="313"/>
      <c r="H90" s="313"/>
      <c r="I90" s="313"/>
      <c r="J90" s="313"/>
      <c r="K90" s="313"/>
      <c r="L90" s="313"/>
      <c r="M90" s="314"/>
    </row>
    <row r="91" spans="1:13" s="58" customFormat="1" ht="15.75">
      <c r="A91" s="315" t="str">
        <f>A73</f>
        <v>Quarter 4 status report (9/30/2018):</v>
      </c>
      <c r="B91" s="316"/>
      <c r="C91" s="316"/>
      <c r="D91" s="316"/>
      <c r="E91" s="316"/>
      <c r="F91" s="316"/>
      <c r="G91" s="316"/>
      <c r="H91" s="316"/>
      <c r="I91" s="316"/>
      <c r="J91" s="316"/>
      <c r="K91" s="316"/>
      <c r="L91" s="316"/>
      <c r="M91" s="317"/>
    </row>
    <row r="92" spans="1:13" s="58" customFormat="1" ht="15">
      <c r="A92" s="312"/>
      <c r="B92" s="313"/>
      <c r="C92" s="313"/>
      <c r="D92" s="313"/>
      <c r="E92" s="313"/>
      <c r="F92" s="313"/>
      <c r="G92" s="313"/>
      <c r="H92" s="313"/>
      <c r="I92" s="313"/>
      <c r="J92" s="313"/>
      <c r="K92" s="313"/>
      <c r="L92" s="313"/>
      <c r="M92" s="314"/>
    </row>
    <row r="93" spans="1:13" s="58" customFormat="1" ht="15.75">
      <c r="A93" s="315" t="str">
        <f>A75</f>
        <v>Quarter 5 status report (12/31/2018):</v>
      </c>
      <c r="B93" s="316"/>
      <c r="C93" s="316"/>
      <c r="D93" s="316"/>
      <c r="E93" s="316"/>
      <c r="F93" s="316"/>
      <c r="G93" s="316"/>
      <c r="H93" s="316"/>
      <c r="I93" s="316"/>
      <c r="J93" s="316"/>
      <c r="K93" s="316"/>
      <c r="L93" s="316"/>
      <c r="M93" s="317"/>
    </row>
    <row r="94" spans="1:13" s="58" customFormat="1" ht="15">
      <c r="A94" s="312"/>
      <c r="B94" s="313"/>
      <c r="C94" s="313"/>
      <c r="D94" s="313"/>
      <c r="E94" s="313"/>
      <c r="F94" s="313"/>
      <c r="G94" s="313"/>
      <c r="H94" s="313"/>
      <c r="I94" s="313"/>
      <c r="J94" s="313"/>
      <c r="K94" s="313"/>
      <c r="L94" s="313"/>
      <c r="M94" s="314"/>
    </row>
    <row r="95" spans="1:13" s="58" customFormat="1" ht="15.75">
      <c r="A95" s="315" t="str">
        <f>A77</f>
        <v>Quarter 6 status report (3/31/2019):</v>
      </c>
      <c r="B95" s="316"/>
      <c r="C95" s="316"/>
      <c r="D95" s="316"/>
      <c r="E95" s="316"/>
      <c r="F95" s="316"/>
      <c r="G95" s="316"/>
      <c r="H95" s="316"/>
      <c r="I95" s="316"/>
      <c r="J95" s="316"/>
      <c r="K95" s="316"/>
      <c r="L95" s="316"/>
      <c r="M95" s="317"/>
    </row>
    <row r="96" spans="1:13" s="58" customFormat="1" ht="15">
      <c r="A96" s="312"/>
      <c r="B96" s="313"/>
      <c r="C96" s="313"/>
      <c r="D96" s="313"/>
      <c r="E96" s="313"/>
      <c r="F96" s="313"/>
      <c r="G96" s="313"/>
      <c r="H96" s="313"/>
      <c r="I96" s="313"/>
      <c r="J96" s="313"/>
      <c r="K96" s="313"/>
      <c r="L96" s="313"/>
      <c r="M96" s="314"/>
    </row>
    <row r="97" spans="1:13" s="58" customFormat="1" ht="15.75">
      <c r="A97" s="315" t="str">
        <f>A79</f>
        <v>Quarter 7 status report (6/30/2019):</v>
      </c>
      <c r="B97" s="316"/>
      <c r="C97" s="316"/>
      <c r="D97" s="316"/>
      <c r="E97" s="316"/>
      <c r="F97" s="316"/>
      <c r="G97" s="316"/>
      <c r="H97" s="316"/>
      <c r="I97" s="316"/>
      <c r="J97" s="316"/>
      <c r="K97" s="316"/>
      <c r="L97" s="316"/>
      <c r="M97" s="317"/>
    </row>
    <row r="98" spans="1:13" s="58" customFormat="1" ht="15">
      <c r="A98" s="312"/>
      <c r="B98" s="313"/>
      <c r="C98" s="313"/>
      <c r="D98" s="313"/>
      <c r="E98" s="313"/>
      <c r="F98" s="313"/>
      <c r="G98" s="313"/>
      <c r="H98" s="313"/>
      <c r="I98" s="313"/>
      <c r="J98" s="313"/>
      <c r="K98" s="313"/>
      <c r="L98" s="313"/>
      <c r="M98" s="314"/>
    </row>
    <row r="99" spans="1:13" s="58" customFormat="1" ht="15.75">
      <c r="A99" s="315" t="str">
        <f>A81</f>
        <v>Quarter 8 status report (9/30/2019):</v>
      </c>
      <c r="B99" s="316"/>
      <c r="C99" s="316"/>
      <c r="D99" s="316"/>
      <c r="E99" s="316"/>
      <c r="F99" s="316"/>
      <c r="G99" s="316"/>
      <c r="H99" s="316"/>
      <c r="I99" s="316"/>
      <c r="J99" s="316"/>
      <c r="K99" s="316"/>
      <c r="L99" s="316"/>
      <c r="M99" s="317"/>
    </row>
    <row r="100" spans="1:13" s="58" customFormat="1" ht="15.75" thickBot="1">
      <c r="A100" s="344"/>
      <c r="B100" s="345"/>
      <c r="C100" s="345"/>
      <c r="D100" s="345"/>
      <c r="E100" s="345"/>
      <c r="F100" s="345"/>
      <c r="G100" s="345"/>
      <c r="H100" s="345"/>
      <c r="I100" s="345"/>
      <c r="J100" s="345"/>
      <c r="K100" s="345"/>
      <c r="L100" s="345"/>
      <c r="M100" s="346"/>
    </row>
    <row r="101" spans="1:13" s="58" customFormat="1" ht="15" customHeight="1" thickBot="1">
      <c r="A101" s="331" t="s">
        <v>215</v>
      </c>
      <c r="B101" s="332"/>
      <c r="C101" s="332"/>
      <c r="D101" s="332"/>
      <c r="E101" s="332"/>
      <c r="F101" s="332"/>
      <c r="G101" s="332"/>
      <c r="H101" s="332"/>
      <c r="I101" s="332"/>
      <c r="J101" s="332"/>
      <c r="K101" s="333"/>
      <c r="L101" s="337" t="s">
        <v>5</v>
      </c>
      <c r="M101" s="338"/>
    </row>
    <row r="102" spans="1:13" s="58" customFormat="1" ht="15.75" thickBot="1">
      <c r="A102" s="334"/>
      <c r="B102" s="335"/>
      <c r="C102" s="335"/>
      <c r="D102" s="335"/>
      <c r="E102" s="335"/>
      <c r="F102" s="335"/>
      <c r="G102" s="335"/>
      <c r="H102" s="335"/>
      <c r="I102" s="335"/>
      <c r="J102" s="335"/>
      <c r="K102" s="336"/>
      <c r="L102" s="339"/>
      <c r="M102" s="340"/>
    </row>
    <row r="103" spans="1:13" s="58" customFormat="1" ht="15.75">
      <c r="A103" s="309" t="str">
        <f>A85</f>
        <v>Quarter 1 status report (12/31/2017):</v>
      </c>
      <c r="B103" s="310"/>
      <c r="C103" s="310"/>
      <c r="D103" s="310"/>
      <c r="E103" s="310"/>
      <c r="F103" s="310"/>
      <c r="G103" s="310"/>
      <c r="H103" s="310"/>
      <c r="I103" s="310"/>
      <c r="J103" s="310"/>
      <c r="K103" s="310"/>
      <c r="L103" s="310"/>
      <c r="M103" s="311"/>
    </row>
    <row r="104" spans="1:13" s="58" customFormat="1" ht="15">
      <c r="A104" s="312"/>
      <c r="B104" s="313"/>
      <c r="C104" s="313"/>
      <c r="D104" s="313"/>
      <c r="E104" s="313"/>
      <c r="F104" s="313"/>
      <c r="G104" s="313"/>
      <c r="H104" s="313"/>
      <c r="I104" s="313"/>
      <c r="J104" s="313"/>
      <c r="K104" s="313"/>
      <c r="L104" s="313"/>
      <c r="M104" s="314"/>
    </row>
    <row r="105" spans="1:13" s="58" customFormat="1" ht="15.75">
      <c r="A105" s="315" t="str">
        <f>A87</f>
        <v>Quarter 2 status report (3/31/2018):</v>
      </c>
      <c r="B105" s="316"/>
      <c r="C105" s="316"/>
      <c r="D105" s="316"/>
      <c r="E105" s="316"/>
      <c r="F105" s="316"/>
      <c r="G105" s="316"/>
      <c r="H105" s="316"/>
      <c r="I105" s="316"/>
      <c r="J105" s="316"/>
      <c r="K105" s="316"/>
      <c r="L105" s="316"/>
      <c r="M105" s="317"/>
    </row>
    <row r="106" spans="1:13" s="58" customFormat="1" ht="15">
      <c r="A106" s="312"/>
      <c r="B106" s="313"/>
      <c r="C106" s="313"/>
      <c r="D106" s="313"/>
      <c r="E106" s="313"/>
      <c r="F106" s="313"/>
      <c r="G106" s="313"/>
      <c r="H106" s="313"/>
      <c r="I106" s="313"/>
      <c r="J106" s="313"/>
      <c r="K106" s="313"/>
      <c r="L106" s="313"/>
      <c r="M106" s="314"/>
    </row>
    <row r="107" spans="1:13" s="58" customFormat="1" ht="15.75">
      <c r="A107" s="315" t="str">
        <f>A89</f>
        <v>Quarter 3 status report (6/30/2018):</v>
      </c>
      <c r="B107" s="316"/>
      <c r="C107" s="316"/>
      <c r="D107" s="316"/>
      <c r="E107" s="316"/>
      <c r="F107" s="316"/>
      <c r="G107" s="316"/>
      <c r="H107" s="316"/>
      <c r="I107" s="316"/>
      <c r="J107" s="316"/>
      <c r="K107" s="316"/>
      <c r="L107" s="316"/>
      <c r="M107" s="317"/>
    </row>
    <row r="108" spans="1:13" s="58" customFormat="1" ht="15">
      <c r="A108" s="312"/>
      <c r="B108" s="313"/>
      <c r="C108" s="313"/>
      <c r="D108" s="313"/>
      <c r="E108" s="313"/>
      <c r="F108" s="313"/>
      <c r="G108" s="313"/>
      <c r="H108" s="313"/>
      <c r="I108" s="313"/>
      <c r="J108" s="313"/>
      <c r="K108" s="313"/>
      <c r="L108" s="313"/>
      <c r="M108" s="314"/>
    </row>
    <row r="109" spans="1:13" s="58" customFormat="1" ht="15.75">
      <c r="A109" s="315" t="str">
        <f>A91</f>
        <v>Quarter 4 status report (9/30/2018):</v>
      </c>
      <c r="B109" s="316"/>
      <c r="C109" s="316"/>
      <c r="D109" s="316"/>
      <c r="E109" s="316"/>
      <c r="F109" s="316"/>
      <c r="G109" s="316"/>
      <c r="H109" s="316"/>
      <c r="I109" s="316"/>
      <c r="J109" s="316"/>
      <c r="K109" s="316"/>
      <c r="L109" s="316"/>
      <c r="M109" s="317"/>
    </row>
    <row r="110" spans="1:13" s="58" customFormat="1" ht="15">
      <c r="A110" s="312"/>
      <c r="B110" s="313"/>
      <c r="C110" s="313"/>
      <c r="D110" s="313"/>
      <c r="E110" s="313"/>
      <c r="F110" s="313"/>
      <c r="G110" s="313"/>
      <c r="H110" s="313"/>
      <c r="I110" s="313"/>
      <c r="J110" s="313"/>
      <c r="K110" s="313"/>
      <c r="L110" s="313"/>
      <c r="M110" s="314"/>
    </row>
    <row r="111" spans="1:13" s="58" customFormat="1" ht="15.75">
      <c r="A111" s="315" t="str">
        <f>A93</f>
        <v>Quarter 5 status report (12/31/2018):</v>
      </c>
      <c r="B111" s="316"/>
      <c r="C111" s="316"/>
      <c r="D111" s="316"/>
      <c r="E111" s="316"/>
      <c r="F111" s="316"/>
      <c r="G111" s="316"/>
      <c r="H111" s="316"/>
      <c r="I111" s="316"/>
      <c r="J111" s="316"/>
      <c r="K111" s="316"/>
      <c r="L111" s="316"/>
      <c r="M111" s="317"/>
    </row>
    <row r="112" spans="1:13" s="58" customFormat="1" ht="15">
      <c r="A112" s="312"/>
      <c r="B112" s="313"/>
      <c r="C112" s="313"/>
      <c r="D112" s="313"/>
      <c r="E112" s="313"/>
      <c r="F112" s="313"/>
      <c r="G112" s="313"/>
      <c r="H112" s="313"/>
      <c r="I112" s="313"/>
      <c r="J112" s="313"/>
      <c r="K112" s="313"/>
      <c r="L112" s="313"/>
      <c r="M112" s="314"/>
    </row>
    <row r="113" spans="1:13" s="58" customFormat="1" ht="15.75">
      <c r="A113" s="315" t="str">
        <f>A95</f>
        <v>Quarter 6 status report (3/31/2019):</v>
      </c>
      <c r="B113" s="316"/>
      <c r="C113" s="316"/>
      <c r="D113" s="316"/>
      <c r="E113" s="316"/>
      <c r="F113" s="316"/>
      <c r="G113" s="316"/>
      <c r="H113" s="316"/>
      <c r="I113" s="316"/>
      <c r="J113" s="316"/>
      <c r="K113" s="316"/>
      <c r="L113" s="316"/>
      <c r="M113" s="317"/>
    </row>
    <row r="114" spans="1:13" s="58" customFormat="1" ht="15">
      <c r="A114" s="312"/>
      <c r="B114" s="313"/>
      <c r="C114" s="313"/>
      <c r="D114" s="313"/>
      <c r="E114" s="313"/>
      <c r="F114" s="313"/>
      <c r="G114" s="313"/>
      <c r="H114" s="313"/>
      <c r="I114" s="313"/>
      <c r="J114" s="313"/>
      <c r="K114" s="313"/>
      <c r="L114" s="313"/>
      <c r="M114" s="314"/>
    </row>
    <row r="115" spans="1:13" s="58" customFormat="1" ht="15.75">
      <c r="A115" s="315" t="str">
        <f>A97</f>
        <v>Quarter 7 status report (6/30/2019):</v>
      </c>
      <c r="B115" s="316"/>
      <c r="C115" s="316"/>
      <c r="D115" s="316"/>
      <c r="E115" s="316"/>
      <c r="F115" s="316"/>
      <c r="G115" s="316"/>
      <c r="H115" s="316"/>
      <c r="I115" s="316"/>
      <c r="J115" s="316"/>
      <c r="K115" s="316"/>
      <c r="L115" s="316"/>
      <c r="M115" s="317"/>
    </row>
    <row r="116" spans="1:13" s="58" customFormat="1" ht="15">
      <c r="A116" s="312"/>
      <c r="B116" s="313"/>
      <c r="C116" s="313"/>
      <c r="D116" s="313"/>
      <c r="E116" s="313"/>
      <c r="F116" s="313"/>
      <c r="G116" s="313"/>
      <c r="H116" s="313"/>
      <c r="I116" s="313"/>
      <c r="J116" s="313"/>
      <c r="K116" s="313"/>
      <c r="L116" s="313"/>
      <c r="M116" s="314"/>
    </row>
    <row r="117" spans="1:13" s="58" customFormat="1" ht="15.75">
      <c r="A117" s="315" t="str">
        <f>A99</f>
        <v>Quarter 8 status report (9/30/2019):</v>
      </c>
      <c r="B117" s="316"/>
      <c r="C117" s="316"/>
      <c r="D117" s="316"/>
      <c r="E117" s="316"/>
      <c r="F117" s="316"/>
      <c r="G117" s="316"/>
      <c r="H117" s="316"/>
      <c r="I117" s="316"/>
      <c r="J117" s="316"/>
      <c r="K117" s="316"/>
      <c r="L117" s="316"/>
      <c r="M117" s="317"/>
    </row>
    <row r="118" spans="1:13" s="58" customFormat="1" ht="15.75" thickBot="1">
      <c r="A118" s="344"/>
      <c r="B118" s="345"/>
      <c r="C118" s="345"/>
      <c r="D118" s="345"/>
      <c r="E118" s="345"/>
      <c r="F118" s="345"/>
      <c r="G118" s="345"/>
      <c r="H118" s="345"/>
      <c r="I118" s="345"/>
      <c r="J118" s="345"/>
      <c r="K118" s="345"/>
      <c r="L118" s="345"/>
      <c r="M118" s="346"/>
    </row>
    <row r="119" spans="1:13" s="58" customFormat="1" ht="15" customHeight="1" thickBot="1">
      <c r="A119" s="331" t="s">
        <v>216</v>
      </c>
      <c r="B119" s="332"/>
      <c r="C119" s="332"/>
      <c r="D119" s="332"/>
      <c r="E119" s="332"/>
      <c r="F119" s="332"/>
      <c r="G119" s="332"/>
      <c r="H119" s="332"/>
      <c r="I119" s="332"/>
      <c r="J119" s="332"/>
      <c r="K119" s="333"/>
      <c r="L119" s="337" t="s">
        <v>5</v>
      </c>
      <c r="M119" s="338"/>
    </row>
    <row r="120" spans="1:13" s="58" customFormat="1" ht="15.75" thickBot="1">
      <c r="A120" s="334"/>
      <c r="B120" s="335"/>
      <c r="C120" s="335"/>
      <c r="D120" s="335"/>
      <c r="E120" s="335"/>
      <c r="F120" s="335"/>
      <c r="G120" s="335"/>
      <c r="H120" s="335"/>
      <c r="I120" s="335"/>
      <c r="J120" s="335"/>
      <c r="K120" s="336"/>
      <c r="L120" s="339"/>
      <c r="M120" s="340"/>
    </row>
    <row r="121" spans="1:13" s="58" customFormat="1" ht="15.75">
      <c r="A121" s="309" t="str">
        <f>A103</f>
        <v>Quarter 1 status report (12/31/2017):</v>
      </c>
      <c r="B121" s="310"/>
      <c r="C121" s="310"/>
      <c r="D121" s="310"/>
      <c r="E121" s="310"/>
      <c r="F121" s="310"/>
      <c r="G121" s="310"/>
      <c r="H121" s="310"/>
      <c r="I121" s="310"/>
      <c r="J121" s="310"/>
      <c r="K121" s="310"/>
      <c r="L121" s="310"/>
      <c r="M121" s="311"/>
    </row>
    <row r="122" spans="1:13" s="58" customFormat="1" ht="15">
      <c r="A122" s="312"/>
      <c r="B122" s="313"/>
      <c r="C122" s="313"/>
      <c r="D122" s="313"/>
      <c r="E122" s="313"/>
      <c r="F122" s="313"/>
      <c r="G122" s="313"/>
      <c r="H122" s="313"/>
      <c r="I122" s="313"/>
      <c r="J122" s="313"/>
      <c r="K122" s="313"/>
      <c r="L122" s="313"/>
      <c r="M122" s="314"/>
    </row>
    <row r="123" spans="1:13" s="58" customFormat="1" ht="15.75">
      <c r="A123" s="315" t="str">
        <f>A105</f>
        <v>Quarter 2 status report (3/31/2018):</v>
      </c>
      <c r="B123" s="316"/>
      <c r="C123" s="316"/>
      <c r="D123" s="316"/>
      <c r="E123" s="316"/>
      <c r="F123" s="316"/>
      <c r="G123" s="316"/>
      <c r="H123" s="316"/>
      <c r="I123" s="316"/>
      <c r="J123" s="316"/>
      <c r="K123" s="316"/>
      <c r="L123" s="316"/>
      <c r="M123" s="317"/>
    </row>
    <row r="124" spans="1:13" s="58" customFormat="1" ht="15">
      <c r="A124" s="312"/>
      <c r="B124" s="313"/>
      <c r="C124" s="313"/>
      <c r="D124" s="313"/>
      <c r="E124" s="313"/>
      <c r="F124" s="313"/>
      <c r="G124" s="313"/>
      <c r="H124" s="313"/>
      <c r="I124" s="313"/>
      <c r="J124" s="313"/>
      <c r="K124" s="313"/>
      <c r="L124" s="313"/>
      <c r="M124" s="314"/>
    </row>
    <row r="125" spans="1:13" s="58" customFormat="1" ht="15.75">
      <c r="A125" s="315" t="str">
        <f>A107</f>
        <v>Quarter 3 status report (6/30/2018):</v>
      </c>
      <c r="B125" s="316"/>
      <c r="C125" s="316"/>
      <c r="D125" s="316"/>
      <c r="E125" s="316"/>
      <c r="F125" s="316"/>
      <c r="G125" s="316"/>
      <c r="H125" s="316"/>
      <c r="I125" s="316"/>
      <c r="J125" s="316"/>
      <c r="K125" s="316"/>
      <c r="L125" s="316"/>
      <c r="M125" s="317"/>
    </row>
    <row r="126" spans="1:13" s="58" customFormat="1" ht="15">
      <c r="A126" s="312"/>
      <c r="B126" s="313"/>
      <c r="C126" s="313"/>
      <c r="D126" s="313"/>
      <c r="E126" s="313"/>
      <c r="F126" s="313"/>
      <c r="G126" s="313"/>
      <c r="H126" s="313"/>
      <c r="I126" s="313"/>
      <c r="J126" s="313"/>
      <c r="K126" s="313"/>
      <c r="L126" s="313"/>
      <c r="M126" s="314"/>
    </row>
    <row r="127" spans="1:13" s="58" customFormat="1" ht="15.75">
      <c r="A127" s="315" t="str">
        <f>A109</f>
        <v>Quarter 4 status report (9/30/2018):</v>
      </c>
      <c r="B127" s="316"/>
      <c r="C127" s="316"/>
      <c r="D127" s="316"/>
      <c r="E127" s="316"/>
      <c r="F127" s="316"/>
      <c r="G127" s="316"/>
      <c r="H127" s="316"/>
      <c r="I127" s="316"/>
      <c r="J127" s="316"/>
      <c r="K127" s="316"/>
      <c r="L127" s="316"/>
      <c r="M127" s="317"/>
    </row>
    <row r="128" spans="1:13" s="58" customFormat="1" ht="15">
      <c r="A128" s="312"/>
      <c r="B128" s="313"/>
      <c r="C128" s="313"/>
      <c r="D128" s="313"/>
      <c r="E128" s="313"/>
      <c r="F128" s="313"/>
      <c r="G128" s="313"/>
      <c r="H128" s="313"/>
      <c r="I128" s="313"/>
      <c r="J128" s="313"/>
      <c r="K128" s="313"/>
      <c r="L128" s="313"/>
      <c r="M128" s="314"/>
    </row>
    <row r="129" spans="1:13" s="58" customFormat="1" ht="15.75">
      <c r="A129" s="315" t="str">
        <f>A111</f>
        <v>Quarter 5 status report (12/31/2018):</v>
      </c>
      <c r="B129" s="316"/>
      <c r="C129" s="316"/>
      <c r="D129" s="316"/>
      <c r="E129" s="316"/>
      <c r="F129" s="316"/>
      <c r="G129" s="316"/>
      <c r="H129" s="316"/>
      <c r="I129" s="316"/>
      <c r="J129" s="316"/>
      <c r="K129" s="316"/>
      <c r="L129" s="316"/>
      <c r="M129" s="317"/>
    </row>
    <row r="130" spans="1:13" s="58" customFormat="1" ht="15">
      <c r="A130" s="312"/>
      <c r="B130" s="313"/>
      <c r="C130" s="313"/>
      <c r="D130" s="313"/>
      <c r="E130" s="313"/>
      <c r="F130" s="313"/>
      <c r="G130" s="313"/>
      <c r="H130" s="313"/>
      <c r="I130" s="313"/>
      <c r="J130" s="313"/>
      <c r="K130" s="313"/>
      <c r="L130" s="313"/>
      <c r="M130" s="314"/>
    </row>
    <row r="131" spans="1:13" s="58" customFormat="1" ht="15.75">
      <c r="A131" s="315" t="str">
        <f>A113</f>
        <v>Quarter 6 status report (3/31/2019):</v>
      </c>
      <c r="B131" s="316"/>
      <c r="C131" s="316"/>
      <c r="D131" s="316"/>
      <c r="E131" s="316"/>
      <c r="F131" s="316"/>
      <c r="G131" s="316"/>
      <c r="H131" s="316"/>
      <c r="I131" s="316"/>
      <c r="J131" s="316"/>
      <c r="K131" s="316"/>
      <c r="L131" s="316"/>
      <c r="M131" s="317"/>
    </row>
    <row r="132" spans="1:13" s="58" customFormat="1" ht="15">
      <c r="A132" s="312"/>
      <c r="B132" s="313"/>
      <c r="C132" s="313"/>
      <c r="D132" s="313"/>
      <c r="E132" s="313"/>
      <c r="F132" s="313"/>
      <c r="G132" s="313"/>
      <c r="H132" s="313"/>
      <c r="I132" s="313"/>
      <c r="J132" s="313"/>
      <c r="K132" s="313"/>
      <c r="L132" s="313"/>
      <c r="M132" s="314"/>
    </row>
    <row r="133" spans="1:13" s="58" customFormat="1" ht="15.75">
      <c r="A133" s="315" t="str">
        <f>A115</f>
        <v>Quarter 7 status report (6/30/2019):</v>
      </c>
      <c r="B133" s="316"/>
      <c r="C133" s="316"/>
      <c r="D133" s="316"/>
      <c r="E133" s="316"/>
      <c r="F133" s="316"/>
      <c r="G133" s="316"/>
      <c r="H133" s="316"/>
      <c r="I133" s="316"/>
      <c r="J133" s="316"/>
      <c r="K133" s="316"/>
      <c r="L133" s="316"/>
      <c r="M133" s="317"/>
    </row>
    <row r="134" spans="1:13" s="58" customFormat="1" ht="15">
      <c r="A134" s="312"/>
      <c r="B134" s="313"/>
      <c r="C134" s="313"/>
      <c r="D134" s="313"/>
      <c r="E134" s="313"/>
      <c r="F134" s="313"/>
      <c r="G134" s="313"/>
      <c r="H134" s="313"/>
      <c r="I134" s="313"/>
      <c r="J134" s="313"/>
      <c r="K134" s="313"/>
      <c r="L134" s="313"/>
      <c r="M134" s="314"/>
    </row>
    <row r="135" spans="1:13" s="58" customFormat="1" ht="15.75">
      <c r="A135" s="315" t="str">
        <f>A117</f>
        <v>Quarter 8 status report (9/30/2019):</v>
      </c>
      <c r="B135" s="316"/>
      <c r="C135" s="316"/>
      <c r="D135" s="316"/>
      <c r="E135" s="316"/>
      <c r="F135" s="316"/>
      <c r="G135" s="316"/>
      <c r="H135" s="316"/>
      <c r="I135" s="316"/>
      <c r="J135" s="316"/>
      <c r="K135" s="316"/>
      <c r="L135" s="316"/>
      <c r="M135" s="317"/>
    </row>
    <row r="136" spans="1:13" s="58" customFormat="1" ht="15.75" thickBot="1">
      <c r="A136" s="344"/>
      <c r="B136" s="345"/>
      <c r="C136" s="345"/>
      <c r="D136" s="345"/>
      <c r="E136" s="345"/>
      <c r="F136" s="345"/>
      <c r="G136" s="345"/>
      <c r="H136" s="345"/>
      <c r="I136" s="345"/>
      <c r="J136" s="345"/>
      <c r="K136" s="345"/>
      <c r="L136" s="345"/>
      <c r="M136" s="346"/>
    </row>
    <row r="137" spans="1:13" s="58" customFormat="1" ht="15" customHeight="1" thickBot="1">
      <c r="A137" s="331" t="s">
        <v>217</v>
      </c>
      <c r="B137" s="332"/>
      <c r="C137" s="332"/>
      <c r="D137" s="332"/>
      <c r="E137" s="332"/>
      <c r="F137" s="332"/>
      <c r="G137" s="332"/>
      <c r="H137" s="332"/>
      <c r="I137" s="332"/>
      <c r="J137" s="332"/>
      <c r="K137" s="333"/>
      <c r="L137" s="337" t="s">
        <v>5</v>
      </c>
      <c r="M137" s="338"/>
    </row>
    <row r="138" spans="1:13" s="58" customFormat="1" ht="15.75" thickBot="1">
      <c r="A138" s="334"/>
      <c r="B138" s="335"/>
      <c r="C138" s="335"/>
      <c r="D138" s="335"/>
      <c r="E138" s="335"/>
      <c r="F138" s="335"/>
      <c r="G138" s="335"/>
      <c r="H138" s="335"/>
      <c r="I138" s="335"/>
      <c r="J138" s="335"/>
      <c r="K138" s="336"/>
      <c r="L138" s="339"/>
      <c r="M138" s="340"/>
    </row>
    <row r="139" spans="1:13" s="58" customFormat="1" ht="15.75">
      <c r="A139" s="309" t="str">
        <f>A121</f>
        <v>Quarter 1 status report (12/31/2017):</v>
      </c>
      <c r="B139" s="310"/>
      <c r="C139" s="310"/>
      <c r="D139" s="310"/>
      <c r="E139" s="310"/>
      <c r="F139" s="310"/>
      <c r="G139" s="310"/>
      <c r="H139" s="310"/>
      <c r="I139" s="310"/>
      <c r="J139" s="310"/>
      <c r="K139" s="310"/>
      <c r="L139" s="310"/>
      <c r="M139" s="311"/>
    </row>
    <row r="140" spans="1:13" s="58" customFormat="1" ht="15">
      <c r="A140" s="312"/>
      <c r="B140" s="313"/>
      <c r="C140" s="313"/>
      <c r="D140" s="313"/>
      <c r="E140" s="313"/>
      <c r="F140" s="313"/>
      <c r="G140" s="313"/>
      <c r="H140" s="313"/>
      <c r="I140" s="313"/>
      <c r="J140" s="313"/>
      <c r="K140" s="313"/>
      <c r="L140" s="313"/>
      <c r="M140" s="314"/>
    </row>
    <row r="141" spans="1:13" s="58" customFormat="1" ht="15.75">
      <c r="A141" s="315" t="str">
        <f>A123</f>
        <v>Quarter 2 status report (3/31/2018):</v>
      </c>
      <c r="B141" s="316"/>
      <c r="C141" s="316"/>
      <c r="D141" s="316"/>
      <c r="E141" s="316"/>
      <c r="F141" s="316"/>
      <c r="G141" s="316"/>
      <c r="H141" s="316"/>
      <c r="I141" s="316"/>
      <c r="J141" s="316"/>
      <c r="K141" s="316"/>
      <c r="L141" s="316"/>
      <c r="M141" s="317"/>
    </row>
    <row r="142" spans="1:13" s="58" customFormat="1" ht="15">
      <c r="A142" s="312"/>
      <c r="B142" s="313"/>
      <c r="C142" s="313"/>
      <c r="D142" s="313"/>
      <c r="E142" s="313"/>
      <c r="F142" s="313"/>
      <c r="G142" s="313"/>
      <c r="H142" s="313"/>
      <c r="I142" s="313"/>
      <c r="J142" s="313"/>
      <c r="K142" s="313"/>
      <c r="L142" s="313"/>
      <c r="M142" s="314"/>
    </row>
    <row r="143" spans="1:13" s="58" customFormat="1" ht="15.75">
      <c r="A143" s="315" t="str">
        <f>A125</f>
        <v>Quarter 3 status report (6/30/2018):</v>
      </c>
      <c r="B143" s="316"/>
      <c r="C143" s="316"/>
      <c r="D143" s="316"/>
      <c r="E143" s="316"/>
      <c r="F143" s="316"/>
      <c r="G143" s="316"/>
      <c r="H143" s="316"/>
      <c r="I143" s="316"/>
      <c r="J143" s="316"/>
      <c r="K143" s="316"/>
      <c r="L143" s="316"/>
      <c r="M143" s="317"/>
    </row>
    <row r="144" spans="1:13" s="58" customFormat="1" ht="15">
      <c r="A144" s="312"/>
      <c r="B144" s="313"/>
      <c r="C144" s="313"/>
      <c r="D144" s="313"/>
      <c r="E144" s="313"/>
      <c r="F144" s="313"/>
      <c r="G144" s="313"/>
      <c r="H144" s="313"/>
      <c r="I144" s="313"/>
      <c r="J144" s="313"/>
      <c r="K144" s="313"/>
      <c r="L144" s="313"/>
      <c r="M144" s="314"/>
    </row>
    <row r="145" spans="1:13" s="58" customFormat="1" ht="15.75">
      <c r="A145" s="315" t="str">
        <f>A127</f>
        <v>Quarter 4 status report (9/30/2018):</v>
      </c>
      <c r="B145" s="316"/>
      <c r="C145" s="316"/>
      <c r="D145" s="316"/>
      <c r="E145" s="316"/>
      <c r="F145" s="316"/>
      <c r="G145" s="316"/>
      <c r="H145" s="316"/>
      <c r="I145" s="316"/>
      <c r="J145" s="316"/>
      <c r="K145" s="316"/>
      <c r="L145" s="316"/>
      <c r="M145" s="317"/>
    </row>
    <row r="146" spans="1:13" s="58" customFormat="1" ht="15">
      <c r="A146" s="312"/>
      <c r="B146" s="313"/>
      <c r="C146" s="313"/>
      <c r="D146" s="313"/>
      <c r="E146" s="313"/>
      <c r="F146" s="313"/>
      <c r="G146" s="313"/>
      <c r="H146" s="313"/>
      <c r="I146" s="313"/>
      <c r="J146" s="313"/>
      <c r="K146" s="313"/>
      <c r="L146" s="313"/>
      <c r="M146" s="314"/>
    </row>
    <row r="147" spans="1:13" s="58" customFormat="1" ht="15.75">
      <c r="A147" s="315" t="str">
        <f>A129</f>
        <v>Quarter 5 status report (12/31/2018):</v>
      </c>
      <c r="B147" s="316"/>
      <c r="C147" s="316"/>
      <c r="D147" s="316"/>
      <c r="E147" s="316"/>
      <c r="F147" s="316"/>
      <c r="G147" s="316"/>
      <c r="H147" s="316"/>
      <c r="I147" s="316"/>
      <c r="J147" s="316"/>
      <c r="K147" s="316"/>
      <c r="L147" s="316"/>
      <c r="M147" s="317"/>
    </row>
    <row r="148" spans="1:13" s="58" customFormat="1" ht="15">
      <c r="A148" s="312"/>
      <c r="B148" s="313"/>
      <c r="C148" s="313"/>
      <c r="D148" s="313"/>
      <c r="E148" s="313"/>
      <c r="F148" s="313"/>
      <c r="G148" s="313"/>
      <c r="H148" s="313"/>
      <c r="I148" s="313"/>
      <c r="J148" s="313"/>
      <c r="K148" s="313"/>
      <c r="L148" s="313"/>
      <c r="M148" s="314"/>
    </row>
    <row r="149" spans="1:13" s="58" customFormat="1" ht="15.75">
      <c r="A149" s="315" t="str">
        <f>A131</f>
        <v>Quarter 6 status report (3/31/2019):</v>
      </c>
      <c r="B149" s="316"/>
      <c r="C149" s="316"/>
      <c r="D149" s="316"/>
      <c r="E149" s="316"/>
      <c r="F149" s="316"/>
      <c r="G149" s="316"/>
      <c r="H149" s="316"/>
      <c r="I149" s="316"/>
      <c r="J149" s="316"/>
      <c r="K149" s="316"/>
      <c r="L149" s="316"/>
      <c r="M149" s="317"/>
    </row>
    <row r="150" spans="1:13" s="58" customFormat="1" ht="15">
      <c r="A150" s="312"/>
      <c r="B150" s="313"/>
      <c r="C150" s="313"/>
      <c r="D150" s="313"/>
      <c r="E150" s="313"/>
      <c r="F150" s="313"/>
      <c r="G150" s="313"/>
      <c r="H150" s="313"/>
      <c r="I150" s="313"/>
      <c r="J150" s="313"/>
      <c r="K150" s="313"/>
      <c r="L150" s="313"/>
      <c r="M150" s="314"/>
    </row>
    <row r="151" spans="1:13" s="58" customFormat="1" ht="15.75">
      <c r="A151" s="315" t="str">
        <f>A133</f>
        <v>Quarter 7 status report (6/30/2019):</v>
      </c>
      <c r="B151" s="316"/>
      <c r="C151" s="316"/>
      <c r="D151" s="316"/>
      <c r="E151" s="316"/>
      <c r="F151" s="316"/>
      <c r="G151" s="316"/>
      <c r="H151" s="316"/>
      <c r="I151" s="316"/>
      <c r="J151" s="316"/>
      <c r="K151" s="316"/>
      <c r="L151" s="316"/>
      <c r="M151" s="317"/>
    </row>
    <row r="152" spans="1:13" s="58" customFormat="1" ht="15">
      <c r="A152" s="312"/>
      <c r="B152" s="313"/>
      <c r="C152" s="313"/>
      <c r="D152" s="313"/>
      <c r="E152" s="313"/>
      <c r="F152" s="313"/>
      <c r="G152" s="313"/>
      <c r="H152" s="313"/>
      <c r="I152" s="313"/>
      <c r="J152" s="313"/>
      <c r="K152" s="313"/>
      <c r="L152" s="313"/>
      <c r="M152" s="314"/>
    </row>
    <row r="153" spans="1:13" s="58" customFormat="1" ht="15.75">
      <c r="A153" s="315" t="str">
        <f>A135</f>
        <v>Quarter 8 status report (9/30/2019):</v>
      </c>
      <c r="B153" s="316"/>
      <c r="C153" s="316"/>
      <c r="D153" s="316"/>
      <c r="E153" s="316"/>
      <c r="F153" s="316"/>
      <c r="G153" s="316"/>
      <c r="H153" s="316"/>
      <c r="I153" s="316"/>
      <c r="J153" s="316"/>
      <c r="K153" s="316"/>
      <c r="L153" s="316"/>
      <c r="M153" s="317"/>
    </row>
    <row r="154" spans="1:13" s="58" customFormat="1" ht="15.75" thickBot="1">
      <c r="A154" s="344"/>
      <c r="B154" s="345"/>
      <c r="C154" s="345"/>
      <c r="D154" s="345"/>
      <c r="E154" s="345"/>
      <c r="F154" s="345"/>
      <c r="G154" s="345"/>
      <c r="H154" s="345"/>
      <c r="I154" s="345"/>
      <c r="J154" s="345"/>
      <c r="K154" s="345"/>
      <c r="L154" s="345"/>
      <c r="M154" s="346"/>
    </row>
    <row r="155" spans="1:13" s="164" customFormat="1" ht="15">
      <c r="A155" s="82"/>
      <c r="B155" s="82"/>
      <c r="C155" s="82"/>
      <c r="D155" s="3"/>
      <c r="E155" s="82"/>
      <c r="F155" s="82"/>
      <c r="G155" s="82"/>
      <c r="H155" s="82"/>
      <c r="I155" s="82"/>
      <c r="J155" s="82"/>
      <c r="K155" s="82"/>
      <c r="L155" s="82"/>
      <c r="M155" s="82"/>
    </row>
    <row r="156" spans="1:13" s="3" customFormat="1" ht="15">
      <c r="A156" s="162"/>
      <c r="B156" s="162"/>
      <c r="C156" s="162"/>
      <c r="E156" s="162"/>
      <c r="F156" s="162"/>
      <c r="G156" s="162"/>
      <c r="H156" s="162"/>
      <c r="I156" s="162"/>
      <c r="J156" s="162"/>
      <c r="K156" s="162"/>
      <c r="L156" s="162"/>
      <c r="M156" s="162"/>
    </row>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sheetData>
  <sheetProtection password="C0F8" sheet="1" objects="1" scenarios="1" formatRows="0" insertRows="0"/>
  <mergeCells count="163">
    <mergeCell ref="F4:M4"/>
    <mergeCell ref="D6:D7"/>
    <mergeCell ref="A151:M151"/>
    <mergeCell ref="A152:M152"/>
    <mergeCell ref="A153:M153"/>
    <mergeCell ref="A154:M154"/>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K138"/>
    <mergeCell ref="L137:M137"/>
    <mergeCell ref="L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K120"/>
    <mergeCell ref="L119:M119"/>
    <mergeCell ref="L120:M120"/>
    <mergeCell ref="A109:M109"/>
    <mergeCell ref="A110:M110"/>
    <mergeCell ref="A111:M111"/>
    <mergeCell ref="A112:M112"/>
    <mergeCell ref="A113:M113"/>
    <mergeCell ref="A114:M114"/>
    <mergeCell ref="A103:M103"/>
    <mergeCell ref="A104:M104"/>
    <mergeCell ref="A105:M105"/>
    <mergeCell ref="A106:M106"/>
    <mergeCell ref="A107:M107"/>
    <mergeCell ref="A108:M108"/>
    <mergeCell ref="A97:M97"/>
    <mergeCell ref="A98:M98"/>
    <mergeCell ref="A99:M99"/>
    <mergeCell ref="A100:M100"/>
    <mergeCell ref="A101:K102"/>
    <mergeCell ref="L101:M101"/>
    <mergeCell ref="L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K84"/>
    <mergeCell ref="L83:M83"/>
    <mergeCell ref="L84:M84"/>
    <mergeCell ref="A73:M73"/>
    <mergeCell ref="A74:M74"/>
    <mergeCell ref="A75:M75"/>
    <mergeCell ref="A76:M76"/>
    <mergeCell ref="A77:M77"/>
    <mergeCell ref="A78:M78"/>
    <mergeCell ref="A67:M67"/>
    <mergeCell ref="A68:M68"/>
    <mergeCell ref="A69:M69"/>
    <mergeCell ref="A70:M70"/>
    <mergeCell ref="A71:M71"/>
    <mergeCell ref="A72:M72"/>
    <mergeCell ref="A61:M61"/>
    <mergeCell ref="A62:M62"/>
    <mergeCell ref="A63:M63"/>
    <mergeCell ref="A64:M64"/>
    <mergeCell ref="A65:K66"/>
    <mergeCell ref="L65:M65"/>
    <mergeCell ref="L66:M66"/>
    <mergeCell ref="A55:M55"/>
    <mergeCell ref="A56:M56"/>
    <mergeCell ref="A57:M57"/>
    <mergeCell ref="A58:M58"/>
    <mergeCell ref="A59:M59"/>
    <mergeCell ref="A60:M60"/>
    <mergeCell ref="A49:M49"/>
    <mergeCell ref="A50:M50"/>
    <mergeCell ref="A51:M51"/>
    <mergeCell ref="A52:M52"/>
    <mergeCell ref="A53:M53"/>
    <mergeCell ref="A54:M54"/>
    <mergeCell ref="A43:M43"/>
    <mergeCell ref="A44:M44"/>
    <mergeCell ref="A45:M45"/>
    <mergeCell ref="A46:M46"/>
    <mergeCell ref="A47:K48"/>
    <mergeCell ref="L47:M47"/>
    <mergeCell ref="L48:M48"/>
    <mergeCell ref="A37:M37"/>
    <mergeCell ref="A38:M38"/>
    <mergeCell ref="A39:M39"/>
    <mergeCell ref="A40:M40"/>
    <mergeCell ref="A41:M41"/>
    <mergeCell ref="A42:M42"/>
    <mergeCell ref="A16:M16"/>
    <mergeCell ref="A32:M32"/>
    <mergeCell ref="A33:M33"/>
    <mergeCell ref="A34:M34"/>
    <mergeCell ref="A35:M35"/>
    <mergeCell ref="A36:M36"/>
    <mergeCell ref="A26:L26"/>
    <mergeCell ref="A27:M27"/>
    <mergeCell ref="A28:M28"/>
    <mergeCell ref="A29:K30"/>
    <mergeCell ref="L29:M29"/>
    <mergeCell ref="L30:M30"/>
    <mergeCell ref="A31:M31"/>
    <mergeCell ref="B4:E4"/>
    <mergeCell ref="A1:M1"/>
    <mergeCell ref="A23:M23"/>
    <mergeCell ref="A24:M24"/>
    <mergeCell ref="A25:M25"/>
    <mergeCell ref="A6:A7"/>
    <mergeCell ref="B6:B7"/>
    <mergeCell ref="C6:C7"/>
    <mergeCell ref="A17:M17"/>
    <mergeCell ref="A18:M18"/>
    <mergeCell ref="A19:M19"/>
    <mergeCell ref="A20:M20"/>
    <mergeCell ref="A21:M21"/>
    <mergeCell ref="A22:M22"/>
    <mergeCell ref="A2:E3"/>
    <mergeCell ref="F2:M3"/>
    <mergeCell ref="A8:M8"/>
    <mergeCell ref="A9:M9"/>
    <mergeCell ref="A10:M10"/>
    <mergeCell ref="A11:M11"/>
    <mergeCell ref="A12:M12"/>
    <mergeCell ref="A13:M13"/>
    <mergeCell ref="A14:M14"/>
    <mergeCell ref="A15:M15"/>
  </mergeCells>
  <conditionalFormatting sqref="C6:D7">
    <cfRule type="cellIs" priority="2" dxfId="3" operator="lessThanOrEqual">
      <formula>40</formula>
    </cfRule>
    <cfRule type="cellIs" priority="3" dxfId="2" operator="greaterThan">
      <formula>40</formula>
    </cfRule>
  </conditionalFormatting>
  <conditionalFormatting sqref="M26">
    <cfRule type="notContainsBlanks" priority="1" dxfId="0">
      <formula>LEN(TRIM(M26))&gt;0</formula>
    </cfRule>
  </conditionalFormatting>
  <hyperlinks>
    <hyperlink ref="A4" location="'Biennial SQSP Overview'!A1" display="'Biennial SQSP Overview'!A1"/>
    <hyperlink ref="B4:E4" location="'Alternate Year Overview'!A1" display="'Alternate Year Overview'!A1"/>
    <hyperlink ref="F4:I4" location="INSTRUCTIONS!A1" display="Instructions"/>
  </hyperlinks>
  <printOptions horizontalCentered="1"/>
  <pageMargins left="0.2" right="0.2" top="0.25" bottom="0.25" header="0" footer="0"/>
  <pageSetup fitToHeight="0" fitToWidth="1" horizontalDpi="600" verticalDpi="600" orientation="portrait" scale="64" r:id="rId1"/>
  <rowBreaks count="2" manualBreakCount="2">
    <brk id="64" max="255" man="1"/>
    <brk id="136" max="255" man="1"/>
  </rowBreaks>
  <ignoredErrors>
    <ignoredError sqref="B6:C7 F2 F5:M5 C5:D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Labor - 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preid</dc:creator>
  <cp:keywords/>
  <dc:description/>
  <cp:lastModifiedBy>Susan Kaliush</cp:lastModifiedBy>
  <cp:lastPrinted>2017-06-21T01:47:17Z</cp:lastPrinted>
  <dcterms:created xsi:type="dcterms:W3CDTF">2002-12-23T21:13:33Z</dcterms:created>
  <dcterms:modified xsi:type="dcterms:W3CDTF">2018-03-28T19:12:49Z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